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2" tabRatio="604" activeTab="0"/>
  </bookViews>
  <sheets>
    <sheet name="Prihodi i rashodi po ekonomskoj" sheetId="1" r:id="rId1"/>
    <sheet name="Prihodi i rashodi EK,FUN I IF" sheetId="2" r:id="rId2"/>
  </sheets>
  <definedNames>
    <definedName name="_xlnm.Print_Area" localSheetId="1">'Prihodi i rashodi EK,FUN I IF'!$A$1:$G$388</definedName>
    <definedName name="_xlnm.Print_Area" localSheetId="0">'Prihodi i rashodi po ekonomskoj'!$A$1:$G$104</definedName>
  </definedNames>
  <calcPr fullCalcOnLoad="1"/>
</workbook>
</file>

<file path=xl/sharedStrings.xml><?xml version="1.0" encoding="utf-8"?>
<sst xmlns="http://schemas.openxmlformats.org/spreadsheetml/2006/main" count="663" uniqueCount="216">
  <si>
    <t>Opći prihodi i primici</t>
  </si>
  <si>
    <t>Prihodi za posebne namjene</t>
  </si>
  <si>
    <t>Pomoći</t>
  </si>
  <si>
    <t>Naziv računa</t>
  </si>
  <si>
    <t xml:space="preserve"> Procjena 2005.</t>
  </si>
  <si>
    <t xml:space="preserve"> Procjena 2006.</t>
  </si>
  <si>
    <t>UKUPNO A/Tpr./Kpr.</t>
  </si>
  <si>
    <t>Rashodi za zaposlene</t>
  </si>
  <si>
    <t>Plaće</t>
  </si>
  <si>
    <t xml:space="preserve">Ostali rashodi za zaposlene </t>
  </si>
  <si>
    <t>Doprinosi na plaće</t>
  </si>
  <si>
    <t>Materijalni rashodi</t>
  </si>
  <si>
    <t>Naknade troškova zaposlenima</t>
  </si>
  <si>
    <t>Naknade za prijevoz, za rad na terenu i odvojeni život</t>
  </si>
  <si>
    <t>Rashodi za materijal i energiju</t>
  </si>
  <si>
    <t>Uredski materijal i ostali materijalni rashodi</t>
  </si>
  <si>
    <t>Rashodi za usluge</t>
  </si>
  <si>
    <t>Ostale usluge</t>
  </si>
  <si>
    <t>Ostali nespomenuti rashodi poslovanja</t>
  </si>
  <si>
    <t>Financijski rashodi</t>
  </si>
  <si>
    <t>Ostali financijski rashodi</t>
  </si>
  <si>
    <t>Postrojenja i oprema</t>
  </si>
  <si>
    <t>Rashodi za nabavu proizvedene dugotrajne imovine</t>
  </si>
  <si>
    <t xml:space="preserve">Naknade troškova osobama izvan radnog odnosa </t>
  </si>
  <si>
    <t xml:space="preserve">RASHODI PO IZVORIMA FINANCIRANJA </t>
  </si>
  <si>
    <t xml:space="preserve">Vlastiti prihodi </t>
  </si>
  <si>
    <t xml:space="preserve">Pomoći </t>
  </si>
  <si>
    <t>RASHODI I IZDACI</t>
  </si>
  <si>
    <t>PRIHODI I PRIMICI</t>
  </si>
  <si>
    <t xml:space="preserve">Račun prihoda/
primitka </t>
  </si>
  <si>
    <t>Pomoći od izvanproračunskih korisnika</t>
  </si>
  <si>
    <t>Vlastiti prihodi - preneseni višak</t>
  </si>
  <si>
    <t>Prihodi za posebne namjene- preneseni višak</t>
  </si>
  <si>
    <t xml:space="preserve">Izvor financiranja 5 Pomoći </t>
  </si>
  <si>
    <t>Pomoći iz inozemstva i od subjekata unutar općeg proračuna</t>
  </si>
  <si>
    <t>UKUPNO Izvor financiranja Pomoći</t>
  </si>
  <si>
    <t xml:space="preserve">Izvor financiranja 1 Opći prihodi i primici 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</si>
  <si>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</si>
  <si>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</si>
  <si>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</si>
  <si>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UKUPNO Izvor financiranja Opći prihodi i primici</t>
  </si>
  <si>
    <t>Izvor financiranja 3 Vlastiti prihodi</t>
  </si>
  <si>
    <t>UKUPNO Izvor financiranja Vlastiti prihodi</t>
  </si>
  <si>
    <t>Prihodi od prodaje proizvoda i robe te pruženih usluga</t>
  </si>
  <si>
    <t>Prihodi od prodaje proizvoda i robe te pruženih usluga i prihodi od donacija</t>
  </si>
  <si>
    <t>Izvor financiranja 93 Vlastiti prihodi - preneseni višak</t>
  </si>
  <si>
    <t>Višak/manjak prihoda</t>
  </si>
  <si>
    <t xml:space="preserve">Višak prihoda poslovanja </t>
  </si>
  <si>
    <t xml:space="preserve">Izvor financiranja 4 Prihodi za posebne namjene </t>
  </si>
  <si>
    <t>Prihodi po posebnim propisima</t>
  </si>
  <si>
    <t>Sufinanciranje cijene usluge, participacije i slično</t>
  </si>
  <si>
    <t>UKUPNO Izvor financiranja Vlastiti prihodi - preneseni višak</t>
  </si>
  <si>
    <t>UKUPNO Izvor financiranja Prihodi za posebne namjene - preneseni višak</t>
  </si>
  <si>
    <t>Pomoći proračunskim korisnicima iz proračuna koji im nije nadležan</t>
  </si>
  <si>
    <t>Izvor financiranja 95 Pomoći - preneseni višak</t>
  </si>
  <si>
    <t>Sveukupno rashodi</t>
  </si>
  <si>
    <t>Sveukupno prihodi</t>
  </si>
  <si>
    <t>Sveukupno prihodi + preneseni višak</t>
  </si>
  <si>
    <t xml:space="preserve">PRIHODI </t>
  </si>
  <si>
    <t xml:space="preserve">Opći prihodi i primici </t>
  </si>
  <si>
    <t>RASHODI</t>
  </si>
  <si>
    <t>3</t>
  </si>
  <si>
    <t xml:space="preserve">4 </t>
  </si>
  <si>
    <t xml:space="preserve">Prihodi za posebne namjene </t>
  </si>
  <si>
    <t xml:space="preserve">5 </t>
  </si>
  <si>
    <t xml:space="preserve">Ukupni prihodi </t>
  </si>
  <si>
    <t>Ukupni rashodi</t>
  </si>
  <si>
    <t>Oznaka IF</t>
  </si>
  <si>
    <t xml:space="preserve">Naziv izvora financiranja </t>
  </si>
  <si>
    <t xml:space="preserve">Pomoći - preneseni višak </t>
  </si>
  <si>
    <t xml:space="preserve">KORIŠTENJE PRENESENOG VIŠKA </t>
  </si>
  <si>
    <t xml:space="preserve">Rashodi za usluge </t>
  </si>
  <si>
    <t xml:space="preserve">PREGLED UKUPNIH PRIHODA I RASHODA PO IZVORIMA FINANCIRANJA </t>
  </si>
  <si>
    <t>UKUPNO Izvor financiranja Prihodi za posebne namjene</t>
  </si>
  <si>
    <t>Indeks</t>
  </si>
  <si>
    <t>6=5/2*100</t>
  </si>
  <si>
    <t>7=5/4*100</t>
  </si>
  <si>
    <t>Račun rashoda/
izdatka</t>
  </si>
  <si>
    <t>Izvor financiranja 4 Prihodi za posebne namjene</t>
  </si>
  <si>
    <t>Izvor financiranja  1 Opći prihodi i primici</t>
  </si>
  <si>
    <t>Izvor financiranja 94 Prihodi za posebne namjene - višak</t>
  </si>
  <si>
    <t xml:space="preserve">Izvor financiranja  3 Vlastiti prihodi </t>
  </si>
  <si>
    <t>Plaće za redovan rad</t>
  </si>
  <si>
    <t>Doprinosi za obvezno zdravstveno osiguranje</t>
  </si>
  <si>
    <t>Doprinosi za obvezno osiguranje u slučaju nezaposlenosti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</si>
  <si>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</si>
  <si>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</si>
  <si>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</si>
  <si>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</si>
  <si>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</si>
  <si>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</si>
  <si>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</si>
  <si>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</si>
  <si>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</si>
  <si>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</si>
  <si>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</si>
  <si>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</si>
  <si>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</si>
  <si>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</si>
  <si>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</si>
  <si>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</si>
  <si>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</si>
  <si>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</si>
  <si>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3291</t>
  </si>
  <si>
    <t>Naknade za rad predstavničkih i izvršnih tijela, povjerenstava i slično</t>
  </si>
  <si>
    <t>3293</t>
  </si>
  <si>
    <t>Reprezentacija</t>
  </si>
  <si>
    <t>Pristojbe i naknade</t>
  </si>
  <si>
    <t>3299</t>
  </si>
  <si>
    <t>3431</t>
  </si>
  <si>
    <t>Bankarske usluge i usluge platnog prometa</t>
  </si>
  <si>
    <t>4221</t>
  </si>
  <si>
    <t>Uredska oprema i namještaj</t>
  </si>
  <si>
    <t xml:space="preserve">RAZLIKA </t>
  </si>
  <si>
    <t xml:space="preserve">RAZLIKA  </t>
  </si>
  <si>
    <t xml:space="preserve">UKUPNO PRIHODI </t>
  </si>
  <si>
    <t xml:space="preserve">PRIHODI PO IZVORIMA FINANCIRANJA </t>
  </si>
  <si>
    <t>Vlastiti prihodi</t>
  </si>
  <si>
    <t>Ukupno</t>
  </si>
  <si>
    <t>UKUPNO RASHODI</t>
  </si>
  <si>
    <t>K201511 Opremanje PK</t>
  </si>
  <si>
    <t xml:space="preserve">A201510 Redovna djelatnost </t>
  </si>
  <si>
    <t>2015 PROGRAM XY</t>
  </si>
  <si>
    <t>PO EKONOMSKOJ KLASIFIKACIJI</t>
  </si>
  <si>
    <t>IZVJEŠTAJ O IZVRŠENJU FINANCIJSKOG PLANA 
PO PROGRAMSKOJ, EKONOMSKOJ I IZVORIMA FINANCIRANJA</t>
  </si>
  <si>
    <t xml:space="preserve">POKRIĆE MANJKA </t>
  </si>
  <si>
    <t>Izvor financiranja 91 Opći prihodi i primici - manjak</t>
  </si>
  <si>
    <t xml:space="preserve">Rezultat poslovanja </t>
  </si>
  <si>
    <t xml:space="preserve">Sveukupno rashodi + pokriće manjka </t>
  </si>
  <si>
    <t xml:space="preserve">IZVJEŠTAJ O IZVRŠENJU FINANCIJSKOG PLANA </t>
  </si>
  <si>
    <t xml:space="preserve">Ostvarenje/
izvršenje 2021. </t>
  </si>
  <si>
    <t xml:space="preserve">Izvorni plan </t>
  </si>
  <si>
    <t>Tekući plan 2022</t>
  </si>
  <si>
    <t xml:space="preserve">Ostvarenje/
izvršenje 2022. </t>
  </si>
  <si>
    <t>Ostali nespomenuti prihodi po posebnim propisima</t>
  </si>
  <si>
    <t>Prihodi od prodaje proizvoda i roba</t>
  </si>
  <si>
    <t>Prihodi od pruženih usluga</t>
  </si>
  <si>
    <t>Donacije od pravnih i fizičkih osoba izvan općeg proračuna</t>
  </si>
  <si>
    <t>Kapitačne donacije</t>
  </si>
  <si>
    <t>Pomoći proračunsakim korisinicima iz proračuna koji im nije nadležan</t>
  </si>
  <si>
    <t>Tekuće pomoći od izvanproračunskih korisnika</t>
  </si>
  <si>
    <t>Kapitalne pomoći proračunskim korisnicima iz proračuna koji im nije nadležan</t>
  </si>
  <si>
    <t xml:space="preserve">Pomoći iz državnog proračuna temeljem prijenosa  EU sredstava </t>
  </si>
  <si>
    <t>Tekuće pomoći iz državnog proračuna temeljem prijenosa EU sredstava</t>
  </si>
  <si>
    <t>Knjige</t>
  </si>
  <si>
    <t>Oprema za održavanje i zaštitu</t>
  </si>
  <si>
    <t>Višegodišnji nasadi</t>
  </si>
  <si>
    <t>Građevinski objekti</t>
  </si>
  <si>
    <t>Poslovni objekti</t>
  </si>
  <si>
    <t>Uređaji, strojevi i oprema</t>
  </si>
  <si>
    <t>Materijal i sirovine</t>
  </si>
  <si>
    <t>Sitan inventar</t>
  </si>
  <si>
    <t>Službena radna i zaštitna odjeća</t>
  </si>
  <si>
    <t>Usluge promidžbe i informiranja</t>
  </si>
  <si>
    <t>Zakupnine i najamnine</t>
  </si>
  <si>
    <t>Zdravstvene i veterinarske usluge</t>
  </si>
  <si>
    <t>Intelektualne i osobne</t>
  </si>
  <si>
    <t>Premije osiguranja prijevoznih sredstava</t>
  </si>
  <si>
    <t>Članarine i norme</t>
  </si>
  <si>
    <t>Troškovi sudskih postupaka</t>
  </si>
  <si>
    <t>Zatezne kamate</t>
  </si>
  <si>
    <t>Ostale naknade građanima i kućanstvima iz proračuna</t>
  </si>
  <si>
    <t>Naknade građanima i kućanstvima u naravi</t>
  </si>
  <si>
    <t xml:space="preserve">Ostvarenje/
izvršenje 2022 </t>
  </si>
  <si>
    <t>Prihodi o dprodaje proizvod roba te pruženih usluga</t>
  </si>
  <si>
    <t>Pomoći proraačunskim korisnicima iz proračuna koji im nije nadležan</t>
  </si>
  <si>
    <t>Pomoći iz državnog proračuna temeljem prijenosa EU sredstava</t>
  </si>
  <si>
    <t>Prihodi od prodaje proizvoda i roba te pruženih usluga</t>
  </si>
  <si>
    <t>Kapitalne donacije</t>
  </si>
  <si>
    <t>Donacije</t>
  </si>
  <si>
    <t>2</t>
  </si>
  <si>
    <t>RAZLIKA</t>
  </si>
  <si>
    <t>Ostali rashodi za zaposlene</t>
  </si>
  <si>
    <t>Intelektualne i osobne usluge</t>
  </si>
  <si>
    <t>Oprema</t>
  </si>
  <si>
    <t>Službena radna i zaštitna odjeća i obuća</t>
  </si>
  <si>
    <t>Članarine</t>
  </si>
  <si>
    <t>Naknade građanima i kućanstvima na temleju osiguranja i druge naknade</t>
  </si>
  <si>
    <t>Premije osiguranja</t>
  </si>
  <si>
    <t>Materija i sirovine</t>
  </si>
  <si>
    <t xml:space="preserve">Usluge promidžbe i informiranja </t>
  </si>
  <si>
    <t>Ostali nespomenuti rashodi</t>
  </si>
  <si>
    <t>Usluge banaka</t>
  </si>
  <si>
    <t>Uređaji strojevi i oprema za ostale namjene</t>
  </si>
  <si>
    <t>Izvor financiranja  93 Vlastiti prihodi -</t>
  </si>
  <si>
    <t>Usluge telefona, pošte i peijevoza</t>
  </si>
  <si>
    <t>Rrprezentacija</t>
  </si>
  <si>
    <t>Izvor financiranja Pomoći</t>
  </si>
  <si>
    <t>Plaće za zaposlene</t>
  </si>
  <si>
    <t>Dprinosi za obvezno zdravstveno osiguranje</t>
  </si>
  <si>
    <t>Doprinos za obvezno osiguranje u slučaju nezaposlneosti</t>
  </si>
  <si>
    <t>Stručno usavršavanje</t>
  </si>
  <si>
    <t>ka</t>
  </si>
  <si>
    <t>Nematerijalna imovina</t>
  </si>
  <si>
    <t>Licence</t>
  </si>
  <si>
    <t xml:space="preserve">Komunikacijska oprema </t>
  </si>
  <si>
    <t>Medicinska oprema</t>
  </si>
  <si>
    <t>Sportska oprema</t>
  </si>
  <si>
    <t>Izvor financiranja Donacije</t>
  </si>
  <si>
    <t>Uređaji strojevi i oprema</t>
  </si>
  <si>
    <t xml:space="preserve">Ostvarenje/
izvršenje 2021 </t>
  </si>
  <si>
    <t>UkupnoA/Tpr/KprPR</t>
  </si>
  <si>
    <t xml:space="preserve">Tekući plan </t>
  </si>
  <si>
    <t xml:space="preserve">                                                    'Izvor financiranja opći prihodi</t>
  </si>
  <si>
    <t>Manjak prihoda poslovanja</t>
  </si>
  <si>
    <t xml:space="preserve">Izvor financiranja 94 Prihodi za posebne namjene </t>
  </si>
  <si>
    <t>Mnajak prihoda poslovanja</t>
  </si>
  <si>
    <t xml:space="preserve">UKUPNO Izvor financiranja opći </t>
  </si>
  <si>
    <t>Izvor financiranja donacije</t>
  </si>
  <si>
    <t>UKUPNO Izvor financiranja donacije</t>
  </si>
  <si>
    <t>Prihodi iz nadležnog proračuna za  financiranje redovne djelatnosti proračunskih korisnika</t>
  </si>
  <si>
    <t>Višak prihoda polsovanja preneseni</t>
  </si>
  <si>
    <t>Višak prihoda poslovanja-povrat u HZZO</t>
  </si>
  <si>
    <t>Izvorni plan</t>
  </si>
  <si>
    <t>Tekući plan</t>
  </si>
  <si>
    <t>Ostvarenje/izvršenje 2022.</t>
  </si>
</sst>
</file>

<file path=xl/styles.xml><?xml version="1.0" encoding="utf-8"?>
<styleSheet xmlns="http://schemas.openxmlformats.org/spreadsheetml/2006/main">
  <numFmts count="5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0.0000"/>
    <numFmt numFmtId="186" formatCode="0.0"/>
    <numFmt numFmtId="187" formatCode="0.000"/>
    <numFmt numFmtId="188" formatCode="0.00000"/>
    <numFmt numFmtId="189" formatCode="0.000000"/>
    <numFmt numFmtId="190" formatCode="#,##0\ &quot;SIT&quot;;\-#,##0\ &quot;SIT&quot;"/>
    <numFmt numFmtId="191" formatCode="#,##0\ &quot;SIT&quot;;[Red]\-#,##0\ &quot;SIT&quot;"/>
    <numFmt numFmtId="192" formatCode="#,##0.00\ &quot;SIT&quot;;\-#,##0.00\ &quot;SIT&quot;"/>
    <numFmt numFmtId="193" formatCode="#,##0.00\ &quot;SIT&quot;;[Red]\-#,##0.00\ &quot;SIT&quot;"/>
    <numFmt numFmtId="194" formatCode="_-* #,##0\ &quot;SIT&quot;_-;\-* #,##0\ &quot;SIT&quot;_-;_-* &quot;-&quot;\ &quot;SIT&quot;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.00\ _S_I_T_-;\-* #,##0.00\ _S_I_T_-;_-* &quot;-&quot;??\ _S_I_T_-;_-@_-"/>
    <numFmt numFmtId="198" formatCode="#,##0_ ;[Red]\-#,##0\ "/>
    <numFmt numFmtId="199" formatCode="#,##0.00_ ;[Red]\-#,##0.00\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 ;\-#,##0\ "/>
    <numFmt numFmtId="205" formatCode="[$¥€-2]\ #,##0.00_);[Red]\([$€-2]\ #,##0.00\)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1"/>
      <name val="Calibri"/>
      <family val="2"/>
    </font>
    <font>
      <b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000000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6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1" applyNumberFormat="0" applyFont="0" applyAlignment="0" applyProtection="0"/>
    <xf numFmtId="0" fontId="4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6" fillId="27" borderId="2" applyNumberFormat="0" applyAlignment="0" applyProtection="0"/>
    <xf numFmtId="0" fontId="47" fillId="27" borderId="3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6">
    <xf numFmtId="0" fontId="0" fillId="0" borderId="0" xfId="0" applyAlignment="1">
      <alignment/>
    </xf>
    <xf numFmtId="3" fontId="38" fillId="0" borderId="0" xfId="0" applyNumberFormat="1" applyFont="1" applyBorder="1" applyAlignment="1">
      <alignment vertical="center"/>
    </xf>
    <xf numFmtId="0" fontId="60" fillId="0" borderId="0" xfId="0" applyFont="1" applyAlignment="1">
      <alignment vertical="center" wrapText="1"/>
    </xf>
    <xf numFmtId="3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/>
    </xf>
    <xf numFmtId="3" fontId="9" fillId="0" borderId="12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 quotePrefix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 vertical="center" wrapText="1"/>
    </xf>
    <xf numFmtId="3" fontId="7" fillId="0" borderId="0" xfId="0" applyNumberFormat="1" applyFont="1" applyBorder="1" applyAlignment="1" quotePrefix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/>
    </xf>
    <xf numFmtId="3" fontId="8" fillId="0" borderId="0" xfId="0" applyNumberFormat="1" applyFont="1" applyAlignment="1">
      <alignment horizontal="left"/>
    </xf>
    <xf numFmtId="3" fontId="7" fillId="0" borderId="0" xfId="0" applyNumberFormat="1" applyFont="1" applyBorder="1" applyAlignment="1" quotePrefix="1">
      <alignment horizontal="left"/>
    </xf>
    <xf numFmtId="3" fontId="9" fillId="0" borderId="13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3" fontId="9" fillId="0" borderId="16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 quotePrefix="1">
      <alignment horizontal="center" vertical="center"/>
    </xf>
    <xf numFmtId="3" fontId="9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left" vertical="center"/>
    </xf>
    <xf numFmtId="3" fontId="10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 quotePrefix="1">
      <alignment wrapText="1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9" fillId="0" borderId="11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left" vertical="center" wrapText="1"/>
    </xf>
    <xf numFmtId="3" fontId="10" fillId="0" borderId="18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/>
    </xf>
    <xf numFmtId="3" fontId="5" fillId="0" borderId="0" xfId="0" applyNumberFormat="1" applyFont="1" applyBorder="1" applyAlignment="1" quotePrefix="1">
      <alignment horizontal="center"/>
    </xf>
    <xf numFmtId="49" fontId="9" fillId="0" borderId="0" xfId="0" applyNumberFormat="1" applyFont="1" applyBorder="1" applyAlignment="1" quotePrefix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 quotePrefix="1">
      <alignment horizontal="center" vertical="center" wrapText="1"/>
    </xf>
    <xf numFmtId="3" fontId="4" fillId="0" borderId="0" xfId="0" applyNumberFormat="1" applyFont="1" applyAlignment="1" quotePrefix="1">
      <alignment horizontal="left" vertical="center" wrapText="1"/>
    </xf>
    <xf numFmtId="0" fontId="13" fillId="0" borderId="12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 quotePrefix="1">
      <alignment horizontal="center" vertical="center" wrapText="1"/>
    </xf>
    <xf numFmtId="3" fontId="14" fillId="0" borderId="0" xfId="0" applyNumberFormat="1" applyFont="1" applyAlignment="1">
      <alignment/>
    </xf>
    <xf numFmtId="3" fontId="13" fillId="0" borderId="21" xfId="0" applyNumberFormat="1" applyFont="1" applyBorder="1" applyAlignment="1" quotePrefix="1">
      <alignment horizontal="center" vertical="center" wrapText="1"/>
    </xf>
    <xf numFmtId="3" fontId="14" fillId="0" borderId="0" xfId="0" applyNumberFormat="1" applyFont="1" applyAlignment="1">
      <alignment horizontal="center" vertical="center" wrapText="1"/>
    </xf>
    <xf numFmtId="3" fontId="15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right"/>
    </xf>
    <xf numFmtId="3" fontId="7" fillId="0" borderId="0" xfId="0" applyNumberFormat="1" applyFont="1" applyAlignment="1">
      <alignment vertical="center"/>
    </xf>
    <xf numFmtId="3" fontId="9" fillId="0" borderId="16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right" vertical="center"/>
    </xf>
    <xf numFmtId="3" fontId="9" fillId="0" borderId="22" xfId="0" applyNumberFormat="1" applyFont="1" applyBorder="1" applyAlignment="1">
      <alignment/>
    </xf>
    <xf numFmtId="3" fontId="9" fillId="0" borderId="22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 quotePrefix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16" xfId="0" applyNumberFormat="1" applyFont="1" applyBorder="1" applyAlignment="1">
      <alignment/>
    </xf>
    <xf numFmtId="3" fontId="9" fillId="0" borderId="24" xfId="0" applyNumberFormat="1" applyFont="1" applyBorder="1" applyAlignment="1">
      <alignment horizontal="right" vertical="center"/>
    </xf>
    <xf numFmtId="3" fontId="10" fillId="0" borderId="25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3" fontId="16" fillId="0" borderId="0" xfId="0" applyNumberFormat="1" applyFont="1" applyAlignment="1">
      <alignment/>
    </xf>
    <xf numFmtId="3" fontId="5" fillId="0" borderId="12" xfId="0" applyNumberFormat="1" applyFont="1" applyBorder="1" applyAlignment="1" quotePrefix="1">
      <alignment horizontal="center"/>
    </xf>
    <xf numFmtId="3" fontId="4" fillId="0" borderId="0" xfId="0" applyNumberFormat="1" applyFont="1" applyAlignment="1">
      <alignment horizontal="left" vertical="center"/>
    </xf>
    <xf numFmtId="3" fontId="9" fillId="0" borderId="0" xfId="0" applyNumberFormat="1" applyFont="1" applyAlignment="1" quotePrefix="1">
      <alignment horizontal="center" vertical="center"/>
    </xf>
    <xf numFmtId="3" fontId="9" fillId="0" borderId="0" xfId="0" applyNumberFormat="1" applyFont="1" applyAlignment="1">
      <alignment horizontal="right" vertical="center"/>
    </xf>
    <xf numFmtId="3" fontId="5" fillId="0" borderId="26" xfId="0" applyNumberFormat="1" applyFont="1" applyBorder="1" applyAlignment="1" quotePrefix="1">
      <alignment horizontal="center"/>
    </xf>
    <xf numFmtId="3" fontId="5" fillId="0" borderId="27" xfId="0" applyNumberFormat="1" applyFont="1" applyBorder="1" applyAlignment="1" quotePrefix="1">
      <alignment horizontal="center"/>
    </xf>
    <xf numFmtId="3" fontId="9" fillId="0" borderId="28" xfId="0" applyNumberFormat="1" applyFont="1" applyBorder="1" applyAlignment="1">
      <alignment horizontal="right" vertical="center"/>
    </xf>
    <xf numFmtId="3" fontId="5" fillId="0" borderId="29" xfId="0" applyNumberFormat="1" applyFont="1" applyBorder="1" applyAlignment="1" quotePrefix="1">
      <alignment horizontal="center"/>
    </xf>
    <xf numFmtId="3" fontId="8" fillId="0" borderId="18" xfId="0" applyNumberFormat="1" applyFont="1" applyBorder="1" applyAlignment="1">
      <alignment vertical="center"/>
    </xf>
    <xf numFmtId="3" fontId="5" fillId="0" borderId="17" xfId="0" applyNumberFormat="1" applyFont="1" applyBorder="1" applyAlignment="1" quotePrefix="1">
      <alignment horizontal="center"/>
    </xf>
    <xf numFmtId="3" fontId="5" fillId="0" borderId="30" xfId="0" applyNumberFormat="1" applyFont="1" applyBorder="1" applyAlignment="1" quotePrefix="1">
      <alignment horizontal="center"/>
    </xf>
    <xf numFmtId="3" fontId="5" fillId="0" borderId="31" xfId="0" applyNumberFormat="1" applyFont="1" applyBorder="1" applyAlignment="1" quotePrefix="1">
      <alignment horizontal="center"/>
    </xf>
    <xf numFmtId="0" fontId="17" fillId="0" borderId="12" xfId="0" applyNumberFormat="1" applyFont="1" applyBorder="1" applyAlignment="1">
      <alignment horizontal="center" vertical="center" wrapText="1"/>
    </xf>
    <xf numFmtId="3" fontId="17" fillId="0" borderId="12" xfId="0" applyNumberFormat="1" applyFont="1" applyBorder="1" applyAlignment="1" quotePrefix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3" fontId="18" fillId="0" borderId="11" xfId="0" applyNumberFormat="1" applyFont="1" applyBorder="1" applyAlignment="1">
      <alignment horizontal="right" vertical="center"/>
    </xf>
    <xf numFmtId="3" fontId="18" fillId="0" borderId="19" xfId="0" applyNumberFormat="1" applyFont="1" applyBorder="1" applyAlignment="1">
      <alignment horizontal="right" vertical="center"/>
    </xf>
    <xf numFmtId="0" fontId="19" fillId="0" borderId="15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 wrapText="1"/>
    </xf>
    <xf numFmtId="3" fontId="19" fillId="0" borderId="16" xfId="0" applyNumberFormat="1" applyFont="1" applyBorder="1" applyAlignment="1">
      <alignment horizontal="right" vertical="center" wrapText="1"/>
    </xf>
    <xf numFmtId="3" fontId="19" fillId="0" borderId="16" xfId="0" applyNumberFormat="1" applyFont="1" applyBorder="1" applyAlignment="1">
      <alignment horizontal="right" vertical="center"/>
    </xf>
    <xf numFmtId="3" fontId="18" fillId="0" borderId="16" xfId="0" applyNumberFormat="1" applyFont="1" applyBorder="1" applyAlignment="1">
      <alignment horizontal="right" vertical="center"/>
    </xf>
    <xf numFmtId="3" fontId="18" fillId="0" borderId="24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 wrapText="1"/>
    </xf>
    <xf numFmtId="3" fontId="20" fillId="0" borderId="24" xfId="0" applyNumberFormat="1" applyFont="1" applyBorder="1" applyAlignment="1">
      <alignment horizontal="right" vertical="center"/>
    </xf>
    <xf numFmtId="3" fontId="20" fillId="0" borderId="24" xfId="0" applyNumberFormat="1" applyFont="1" applyBorder="1" applyAlignment="1">
      <alignment horizontal="right"/>
    </xf>
    <xf numFmtId="3" fontId="19" fillId="0" borderId="24" xfId="0" applyNumberFormat="1" applyFont="1" applyBorder="1" applyAlignment="1">
      <alignment horizontal="right" vertical="center"/>
    </xf>
    <xf numFmtId="0" fontId="19" fillId="0" borderId="2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 wrapText="1"/>
    </xf>
    <xf numFmtId="3" fontId="19" fillId="0" borderId="18" xfId="0" applyNumberFormat="1" applyFont="1" applyBorder="1" applyAlignment="1">
      <alignment horizontal="right" vertical="center" wrapText="1"/>
    </xf>
    <xf numFmtId="3" fontId="19" fillId="0" borderId="18" xfId="0" applyNumberFormat="1" applyFont="1" applyBorder="1" applyAlignment="1">
      <alignment horizontal="right" vertical="center"/>
    </xf>
    <xf numFmtId="3" fontId="19" fillId="0" borderId="25" xfId="0" applyNumberFormat="1" applyFont="1" applyBorder="1" applyAlignment="1">
      <alignment horizontal="right" vertical="center"/>
    </xf>
    <xf numFmtId="3" fontId="18" fillId="0" borderId="12" xfId="0" applyNumberFormat="1" applyFont="1" applyBorder="1" applyAlignment="1" quotePrefix="1">
      <alignment horizontal="right" vertical="center"/>
    </xf>
    <xf numFmtId="3" fontId="18" fillId="0" borderId="18" xfId="0" applyNumberFormat="1" applyFont="1" applyBorder="1" applyAlignment="1">
      <alignment horizontal="right" vertical="center"/>
    </xf>
    <xf numFmtId="3" fontId="18" fillId="0" borderId="16" xfId="0" applyNumberFormat="1" applyFont="1" applyBorder="1" applyAlignment="1">
      <alignment horizontal="right" vertical="center"/>
    </xf>
    <xf numFmtId="3" fontId="18" fillId="0" borderId="16" xfId="0" applyNumberFormat="1" applyFont="1" applyBorder="1" applyAlignment="1">
      <alignment horizontal="right" vertical="center" wrapText="1"/>
    </xf>
    <xf numFmtId="3" fontId="19" fillId="0" borderId="16" xfId="0" applyNumberFormat="1" applyFont="1" applyBorder="1" applyAlignment="1">
      <alignment horizontal="right" vertical="center"/>
    </xf>
    <xf numFmtId="3" fontId="17" fillId="0" borderId="32" xfId="0" applyNumberFormat="1" applyFont="1" applyBorder="1" applyAlignment="1" quotePrefix="1">
      <alignment horizontal="center" vertical="center" wrapText="1"/>
    </xf>
    <xf numFmtId="0" fontId="17" fillId="0" borderId="32" xfId="0" applyNumberFormat="1" applyFont="1" applyBorder="1" applyAlignment="1">
      <alignment horizontal="center" vertical="center" wrapText="1"/>
    </xf>
    <xf numFmtId="0" fontId="18" fillId="0" borderId="33" xfId="0" applyNumberFormat="1" applyFont="1" applyBorder="1" applyAlignment="1">
      <alignment horizontal="left" vertical="center"/>
    </xf>
    <xf numFmtId="3" fontId="18" fillId="0" borderId="14" xfId="0" applyNumberFormat="1" applyFont="1" applyBorder="1" applyAlignment="1">
      <alignment horizontal="left" vertical="center" wrapText="1"/>
    </xf>
    <xf numFmtId="3" fontId="18" fillId="0" borderId="14" xfId="0" applyNumberFormat="1" applyFont="1" applyBorder="1" applyAlignment="1">
      <alignment horizontal="right" vertical="center"/>
    </xf>
    <xf numFmtId="1" fontId="18" fillId="0" borderId="34" xfId="0" applyNumberFormat="1" applyFont="1" applyBorder="1" applyAlignment="1">
      <alignment horizontal="right" vertical="center" wrapText="1"/>
    </xf>
    <xf numFmtId="0" fontId="18" fillId="0" borderId="15" xfId="0" applyNumberFormat="1" applyFont="1" applyBorder="1" applyAlignment="1">
      <alignment horizontal="left" vertical="center"/>
    </xf>
    <xf numFmtId="3" fontId="18" fillId="0" borderId="16" xfId="0" applyNumberFormat="1" applyFont="1" applyBorder="1" applyAlignment="1">
      <alignment horizontal="left" vertical="center" wrapText="1"/>
    </xf>
    <xf numFmtId="1" fontId="18" fillId="0" borderId="24" xfId="0" applyNumberFormat="1" applyFont="1" applyBorder="1" applyAlignment="1">
      <alignment horizontal="right" vertical="center" wrapText="1"/>
    </xf>
    <xf numFmtId="0" fontId="19" fillId="0" borderId="15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1" fontId="19" fillId="0" borderId="24" xfId="0" applyNumberFormat="1" applyFont="1" applyBorder="1" applyAlignment="1">
      <alignment horizontal="right" vertical="center" wrapText="1"/>
    </xf>
    <xf numFmtId="3" fontId="19" fillId="0" borderId="16" xfId="0" applyNumberFormat="1" applyFont="1" applyBorder="1" applyAlignment="1">
      <alignment horizontal="left" vertical="center" wrapText="1"/>
    </xf>
    <xf numFmtId="3" fontId="18" fillId="0" borderId="24" xfId="0" applyNumberFormat="1" applyFont="1" applyBorder="1" applyAlignment="1">
      <alignment horizontal="right" vertical="center"/>
    </xf>
    <xf numFmtId="0" fontId="19" fillId="0" borderId="20" xfId="0" applyNumberFormat="1" applyFont="1" applyBorder="1" applyAlignment="1">
      <alignment horizontal="left" vertical="center"/>
    </xf>
    <xf numFmtId="3" fontId="19" fillId="0" borderId="18" xfId="0" applyNumberFormat="1" applyFont="1" applyBorder="1" applyAlignment="1">
      <alignment horizontal="left" vertical="center" wrapText="1"/>
    </xf>
    <xf numFmtId="3" fontId="19" fillId="0" borderId="18" xfId="0" applyNumberFormat="1" applyFont="1" applyBorder="1" applyAlignment="1">
      <alignment horizontal="right" vertical="center"/>
    </xf>
    <xf numFmtId="1" fontId="19" fillId="0" borderId="25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right" vertical="center"/>
    </xf>
    <xf numFmtId="1" fontId="18" fillId="0" borderId="12" xfId="0" applyNumberFormat="1" applyFont="1" applyBorder="1" applyAlignment="1">
      <alignment horizontal="right" vertical="center" wrapText="1"/>
    </xf>
    <xf numFmtId="3" fontId="17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3" fontId="18" fillId="0" borderId="12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0" fontId="19" fillId="0" borderId="18" xfId="0" applyFont="1" applyBorder="1" applyAlignment="1">
      <alignment horizontal="right" vertical="center" wrapText="1"/>
    </xf>
    <xf numFmtId="3" fontId="19" fillId="0" borderId="18" xfId="0" applyNumberFormat="1" applyFont="1" applyBorder="1" applyAlignment="1">
      <alignment vertical="center"/>
    </xf>
    <xf numFmtId="49" fontId="18" fillId="0" borderId="0" xfId="0" applyNumberFormat="1" applyFont="1" applyBorder="1" applyAlignment="1" quotePrefix="1">
      <alignment horizontal="center" vertical="center" wrapText="1"/>
    </xf>
    <xf numFmtId="3" fontId="20" fillId="0" borderId="0" xfId="0" applyNumberFormat="1" applyFont="1" applyAlignment="1">
      <alignment/>
    </xf>
    <xf numFmtId="0" fontId="18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3" fontId="5" fillId="0" borderId="16" xfId="0" applyNumberFormat="1" applyFont="1" applyBorder="1" applyAlignment="1">
      <alignment vertical="center" wrapText="1"/>
    </xf>
    <xf numFmtId="3" fontId="5" fillId="0" borderId="16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 wrapText="1"/>
    </xf>
    <xf numFmtId="3" fontId="16" fillId="0" borderId="16" xfId="0" applyNumberFormat="1" applyFont="1" applyBorder="1" applyAlignment="1">
      <alignment vertical="center"/>
    </xf>
    <xf numFmtId="3" fontId="16" fillId="0" borderId="16" xfId="0" applyNumberFormat="1" applyFont="1" applyBorder="1" applyAlignment="1">
      <alignment horizontal="right" vertical="center"/>
    </xf>
    <xf numFmtId="3" fontId="16" fillId="0" borderId="24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vertical="center"/>
    </xf>
    <xf numFmtId="3" fontId="61" fillId="0" borderId="16" xfId="0" applyNumberFormat="1" applyFont="1" applyBorder="1" applyAlignment="1">
      <alignment horizontal="right" vertical="center"/>
    </xf>
    <xf numFmtId="3" fontId="62" fillId="0" borderId="16" xfId="0" applyNumberFormat="1" applyFont="1" applyBorder="1" applyAlignment="1">
      <alignment horizontal="right" vertical="center"/>
    </xf>
    <xf numFmtId="3" fontId="16" fillId="0" borderId="16" xfId="0" applyNumberFormat="1" applyFont="1" applyBorder="1" applyAlignment="1">
      <alignment/>
    </xf>
    <xf numFmtId="0" fontId="16" fillId="0" borderId="20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center" wrapText="1"/>
    </xf>
    <xf numFmtId="3" fontId="16" fillId="0" borderId="18" xfId="0" applyNumberFormat="1" applyFont="1" applyBorder="1" applyAlignment="1">
      <alignment vertical="center"/>
    </xf>
    <xf numFmtId="3" fontId="16" fillId="0" borderId="18" xfId="0" applyNumberFormat="1" applyFont="1" applyBorder="1" applyAlignment="1">
      <alignment horizontal="right" vertical="center"/>
    </xf>
    <xf numFmtId="3" fontId="16" fillId="0" borderId="25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3" fontId="5" fillId="0" borderId="18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0" fontId="16" fillId="0" borderId="18" xfId="0" applyFont="1" applyBorder="1" applyAlignment="1">
      <alignment horizontal="right" vertical="center" wrapText="1"/>
    </xf>
    <xf numFmtId="3" fontId="5" fillId="0" borderId="0" xfId="0" applyNumberFormat="1" applyFont="1" applyBorder="1" applyAlignment="1" quotePrefix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vertical="center"/>
    </xf>
    <xf numFmtId="0" fontId="12" fillId="0" borderId="0" xfId="0" applyNumberFormat="1" applyFont="1" applyAlignment="1">
      <alignment horizontal="center"/>
    </xf>
    <xf numFmtId="3" fontId="5" fillId="0" borderId="10" xfId="0" applyNumberFormat="1" applyFont="1" applyBorder="1" applyAlignment="1" quotePrefix="1">
      <alignment horizontal="center" vertical="center"/>
    </xf>
    <xf numFmtId="3" fontId="5" fillId="0" borderId="11" xfId="0" applyNumberFormat="1" applyFont="1" applyBorder="1" applyAlignment="1" quotePrefix="1">
      <alignment horizontal="left" vertical="center"/>
    </xf>
    <xf numFmtId="3" fontId="5" fillId="0" borderId="11" xfId="0" applyNumberFormat="1" applyFont="1" applyBorder="1" applyAlignment="1" quotePrefix="1">
      <alignment horizontal="right" vertical="center"/>
    </xf>
    <xf numFmtId="3" fontId="5" fillId="0" borderId="15" xfId="0" applyNumberFormat="1" applyFont="1" applyBorder="1" applyAlignment="1" quotePrefix="1">
      <alignment horizontal="center" vertical="center"/>
    </xf>
    <xf numFmtId="3" fontId="5" fillId="0" borderId="16" xfId="0" applyNumberFormat="1" applyFont="1" applyBorder="1" applyAlignment="1" quotePrefix="1">
      <alignment horizontal="left" vertical="center"/>
    </xf>
    <xf numFmtId="3" fontId="5" fillId="0" borderId="16" xfId="0" applyNumberFormat="1" applyFont="1" applyBorder="1" applyAlignment="1" quotePrefix="1">
      <alignment horizontal="right" vertical="center"/>
    </xf>
    <xf numFmtId="3" fontId="5" fillId="0" borderId="20" xfId="0" applyNumberFormat="1" applyFont="1" applyBorder="1" applyAlignment="1" quotePrefix="1">
      <alignment horizontal="center" vertical="center"/>
    </xf>
    <xf numFmtId="3" fontId="5" fillId="0" borderId="18" xfId="0" applyNumberFormat="1" applyFont="1" applyBorder="1" applyAlignment="1" quotePrefix="1">
      <alignment horizontal="left" vertical="center"/>
    </xf>
    <xf numFmtId="3" fontId="5" fillId="0" borderId="18" xfId="0" applyNumberFormat="1" applyFont="1" applyBorder="1" applyAlignment="1" quotePrefix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35" xfId="0" applyNumberFormat="1" applyFont="1" applyBorder="1" applyAlignment="1" quotePrefix="1">
      <alignment horizontal="center" vertical="center"/>
    </xf>
    <xf numFmtId="3" fontId="5" fillId="0" borderId="36" xfId="0" applyNumberFormat="1" applyFont="1" applyBorder="1" applyAlignment="1" quotePrefix="1">
      <alignment horizontal="left" vertical="center"/>
    </xf>
    <xf numFmtId="3" fontId="5" fillId="0" borderId="36" xfId="0" applyNumberFormat="1" applyFont="1" applyBorder="1" applyAlignment="1" quotePrefix="1">
      <alignment horizontal="right" vertical="center"/>
    </xf>
    <xf numFmtId="3" fontId="5" fillId="0" borderId="0" xfId="0" applyNumberFormat="1" applyFont="1" applyBorder="1" applyAlignment="1" quotePrefix="1">
      <alignment horizontal="right" vertical="center"/>
    </xf>
    <xf numFmtId="3" fontId="16" fillId="0" borderId="16" xfId="0" applyNumberFormat="1" applyFont="1" applyBorder="1" applyAlignment="1">
      <alignment horizontal="right" vertical="center" wrapText="1"/>
    </xf>
    <xf numFmtId="3" fontId="16" fillId="0" borderId="18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 quotePrefix="1">
      <alignment horizontal="left" vertical="center"/>
    </xf>
    <xf numFmtId="3" fontId="5" fillId="0" borderId="12" xfId="0" applyNumberFormat="1" applyFont="1" applyBorder="1" applyAlignment="1" quotePrefix="1">
      <alignment horizontal="right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/>
    </xf>
    <xf numFmtId="3" fontId="5" fillId="0" borderId="38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 quotePrefix="1">
      <alignment horizontal="center" vertical="center"/>
    </xf>
    <xf numFmtId="3" fontId="5" fillId="0" borderId="39" xfId="0" applyNumberFormat="1" applyFont="1" applyBorder="1" applyAlignment="1">
      <alignment horizontal="right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left" vertical="center" wrapText="1"/>
    </xf>
    <xf numFmtId="3" fontId="16" fillId="0" borderId="38" xfId="0" applyNumberFormat="1" applyFont="1" applyBorder="1" applyAlignment="1">
      <alignment horizontal="right" vertical="center"/>
    </xf>
    <xf numFmtId="0" fontId="4" fillId="0" borderId="1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 quotePrefix="1">
      <alignment horizontal="center" vertical="center" wrapText="1"/>
    </xf>
    <xf numFmtId="3" fontId="4" fillId="0" borderId="17" xfId="0" applyNumberFormat="1" applyFont="1" applyBorder="1" applyAlignment="1" quotePrefix="1">
      <alignment horizontal="center" vertical="center" wrapText="1"/>
    </xf>
    <xf numFmtId="0" fontId="4" fillId="0" borderId="12" xfId="0" applyNumberFormat="1" applyFont="1" applyBorder="1" applyAlignment="1" quotePrefix="1">
      <alignment horizontal="center" vertical="center" wrapText="1"/>
    </xf>
    <xf numFmtId="0" fontId="4" fillId="0" borderId="17" xfId="0" applyNumberFormat="1" applyFont="1" applyBorder="1" applyAlignment="1" quotePrefix="1">
      <alignment horizontal="center" vertical="center" wrapText="1"/>
    </xf>
    <xf numFmtId="3" fontId="4" fillId="0" borderId="21" xfId="0" applyNumberFormat="1" applyFont="1" applyBorder="1" applyAlignment="1" quotePrefix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right" vertical="center" wrapText="1"/>
    </xf>
    <xf numFmtId="3" fontId="16" fillId="0" borderId="25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0" fontId="12" fillId="0" borderId="12" xfId="0" applyNumberFormat="1" applyFont="1" applyBorder="1" applyAlignment="1" quotePrefix="1">
      <alignment horizontal="center" vertical="center" wrapText="1"/>
    </xf>
    <xf numFmtId="0" fontId="12" fillId="0" borderId="17" xfId="0" applyNumberFormat="1" applyFont="1" applyBorder="1" applyAlignment="1" quotePrefix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/>
    </xf>
    <xf numFmtId="3" fontId="5" fillId="0" borderId="11" xfId="0" applyNumberFormat="1" applyFont="1" applyBorder="1" applyAlignment="1">
      <alignment horizontal="right" wrapText="1"/>
    </xf>
    <xf numFmtId="0" fontId="5" fillId="0" borderId="15" xfId="0" applyFont="1" applyBorder="1" applyAlignment="1">
      <alignment horizontal="center"/>
    </xf>
    <xf numFmtId="3" fontId="5" fillId="0" borderId="16" xfId="0" applyNumberFormat="1" applyFont="1" applyBorder="1" applyAlignment="1">
      <alignment horizontal="right" wrapText="1"/>
    </xf>
    <xf numFmtId="3" fontId="16" fillId="0" borderId="16" xfId="0" applyNumberFormat="1" applyFont="1" applyBorder="1" applyAlignment="1">
      <alignment horizontal="right" wrapText="1"/>
    </xf>
    <xf numFmtId="3" fontId="4" fillId="0" borderId="16" xfId="0" applyNumberFormat="1" applyFont="1" applyBorder="1" applyAlignment="1">
      <alignment vertical="center"/>
    </xf>
    <xf numFmtId="3" fontId="16" fillId="0" borderId="16" xfId="0" applyNumberFormat="1" applyFont="1" applyBorder="1" applyAlignment="1">
      <alignment horizontal="right"/>
    </xf>
    <xf numFmtId="3" fontId="16" fillId="0" borderId="18" xfId="0" applyNumberFormat="1" applyFont="1" applyBorder="1" applyAlignment="1">
      <alignment horizontal="right"/>
    </xf>
    <xf numFmtId="3" fontId="5" fillId="0" borderId="17" xfId="0" applyNumberFormat="1" applyFont="1" applyBorder="1" applyAlignment="1" quotePrefix="1">
      <alignment horizontal="right" vertical="center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vertical="center"/>
    </xf>
    <xf numFmtId="0" fontId="5" fillId="0" borderId="16" xfId="0" applyFont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/>
    </xf>
    <xf numFmtId="3" fontId="16" fillId="0" borderId="18" xfId="0" applyNumberFormat="1" applyFont="1" applyFill="1" applyBorder="1" applyAlignment="1">
      <alignment horizontal="right" vertical="center"/>
    </xf>
    <xf numFmtId="3" fontId="12" fillId="0" borderId="16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left" vertical="center" wrapText="1"/>
    </xf>
    <xf numFmtId="3" fontId="12" fillId="0" borderId="18" xfId="0" applyNumberFormat="1" applyFont="1" applyBorder="1" applyAlignment="1">
      <alignment horizontal="right"/>
    </xf>
    <xf numFmtId="3" fontId="5" fillId="0" borderId="16" xfId="0" applyNumberFormat="1" applyFont="1" applyFill="1" applyBorder="1" applyAlignment="1">
      <alignment vertical="center" wrapText="1"/>
    </xf>
    <xf numFmtId="3" fontId="5" fillId="0" borderId="18" xfId="0" applyNumberFormat="1" applyFont="1" applyFill="1" applyBorder="1" applyAlignment="1">
      <alignment vertical="center" wrapText="1"/>
    </xf>
    <xf numFmtId="3" fontId="12" fillId="0" borderId="18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vertical="center"/>
    </xf>
    <xf numFmtId="0" fontId="12" fillId="0" borderId="22" xfId="0" applyNumberFormat="1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vertical="center"/>
    </xf>
    <xf numFmtId="49" fontId="12" fillId="0" borderId="14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horizontal="center" vertical="center"/>
    </xf>
    <xf numFmtId="3" fontId="12" fillId="0" borderId="43" xfId="0" applyNumberFormat="1" applyFont="1" applyBorder="1" applyAlignment="1">
      <alignment horizontal="center" vertical="center"/>
    </xf>
    <xf numFmtId="3" fontId="12" fillId="0" borderId="34" xfId="0" applyNumberFormat="1" applyFont="1" applyBorder="1" applyAlignment="1">
      <alignment horizontal="center" vertical="center"/>
    </xf>
    <xf numFmtId="49" fontId="12" fillId="0" borderId="35" xfId="0" applyNumberFormat="1" applyFont="1" applyBorder="1" applyAlignment="1">
      <alignment vertical="center"/>
    </xf>
    <xf numFmtId="49" fontId="12" fillId="0" borderId="36" xfId="0" applyNumberFormat="1" applyFont="1" applyBorder="1" applyAlignment="1">
      <alignment vertical="center"/>
    </xf>
    <xf numFmtId="3" fontId="12" fillId="0" borderId="36" xfId="0" applyNumberFormat="1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3" fontId="12" fillId="0" borderId="44" xfId="0" applyNumberFormat="1" applyFont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44" xfId="0" applyNumberFormat="1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center"/>
    </xf>
    <xf numFmtId="0" fontId="12" fillId="0" borderId="23" xfId="0" applyNumberFormat="1" applyFont="1" applyBorder="1" applyAlignment="1">
      <alignment horizontal="center"/>
    </xf>
    <xf numFmtId="3" fontId="12" fillId="0" borderId="45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right" vertical="center"/>
    </xf>
    <xf numFmtId="49" fontId="5" fillId="0" borderId="22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left" vertical="center"/>
    </xf>
    <xf numFmtId="49" fontId="16" fillId="0" borderId="22" xfId="0" applyNumberFormat="1" applyFont="1" applyBorder="1" applyAlignment="1">
      <alignment horizontal="left" vertical="center"/>
    </xf>
    <xf numFmtId="3" fontId="5" fillId="0" borderId="43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vertical="center"/>
    </xf>
    <xf numFmtId="49" fontId="12" fillId="0" borderId="11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vertical="center"/>
    </xf>
    <xf numFmtId="49" fontId="12" fillId="0" borderId="18" xfId="0" applyNumberFormat="1" applyFont="1" applyBorder="1" applyAlignment="1">
      <alignment vertical="center"/>
    </xf>
    <xf numFmtId="3" fontId="12" fillId="0" borderId="25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12" fillId="0" borderId="3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4" xfId="0" applyNumberFormat="1" applyFont="1" applyBorder="1" applyAlignment="1">
      <alignment horizontal="center"/>
    </xf>
    <xf numFmtId="0" fontId="12" fillId="0" borderId="34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5" fillId="0" borderId="36" xfId="0" applyNumberFormat="1" applyFont="1" applyBorder="1" applyAlignment="1">
      <alignment horizontal="center"/>
    </xf>
    <xf numFmtId="3" fontId="5" fillId="0" borderId="47" xfId="0" applyNumberFormat="1" applyFont="1" applyBorder="1" applyAlignment="1">
      <alignment horizontal="center"/>
    </xf>
    <xf numFmtId="3" fontId="6" fillId="0" borderId="0" xfId="0" applyNumberFormat="1" applyFont="1" applyBorder="1" applyAlignment="1" quotePrefix="1">
      <alignment horizontal="center" vertical="center"/>
    </xf>
    <xf numFmtId="3" fontId="5" fillId="0" borderId="18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left" vertical="center" wrapText="1"/>
    </xf>
    <xf numFmtId="3" fontId="18" fillId="0" borderId="38" xfId="0" applyNumberFormat="1" applyFont="1" applyBorder="1" applyAlignment="1">
      <alignment horizontal="right" vertical="center"/>
    </xf>
    <xf numFmtId="3" fontId="18" fillId="0" borderId="39" xfId="0" applyNumberFormat="1" applyFont="1" applyBorder="1" applyAlignment="1">
      <alignment horizontal="right" vertical="center"/>
    </xf>
    <xf numFmtId="0" fontId="18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 horizontal="left" vertical="center" wrapText="1"/>
    </xf>
    <xf numFmtId="3" fontId="18" fillId="0" borderId="18" xfId="0" applyNumberFormat="1" applyFont="1" applyBorder="1" applyAlignment="1">
      <alignment horizontal="right" vertical="center"/>
    </xf>
    <xf numFmtId="3" fontId="18" fillId="0" borderId="25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 quotePrefix="1">
      <alignment horizontal="center" vertical="center"/>
    </xf>
    <xf numFmtId="49" fontId="18" fillId="0" borderId="0" xfId="0" applyNumberFormat="1" applyFont="1" applyBorder="1" applyAlignment="1" quotePrefix="1">
      <alignment horizontal="left" vertical="center" wrapText="1"/>
    </xf>
    <xf numFmtId="0" fontId="18" fillId="0" borderId="20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 wrapText="1"/>
    </xf>
    <xf numFmtId="3" fontId="18" fillId="0" borderId="18" xfId="0" applyNumberFormat="1" applyFont="1" applyBorder="1" applyAlignment="1">
      <alignment horizontal="right" vertical="center" wrapText="1"/>
    </xf>
    <xf numFmtId="3" fontId="18" fillId="0" borderId="2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 wrapText="1"/>
    </xf>
    <xf numFmtId="3" fontId="17" fillId="0" borderId="24" xfId="0" applyNumberFormat="1" applyFont="1" applyBorder="1" applyAlignment="1">
      <alignment horizontal="right" vertical="center"/>
    </xf>
    <xf numFmtId="0" fontId="17" fillId="0" borderId="48" xfId="0" applyNumberFormat="1" applyFont="1" applyBorder="1" applyAlignment="1" quotePrefix="1">
      <alignment horizontal="center" vertical="center" wrapText="1"/>
    </xf>
    <xf numFmtId="0" fontId="17" fillId="0" borderId="0" xfId="0" applyNumberFormat="1" applyFont="1" applyBorder="1" applyAlignment="1" quotePrefix="1">
      <alignment horizontal="center" vertical="center" wrapText="1"/>
    </xf>
    <xf numFmtId="0" fontId="17" fillId="0" borderId="0" xfId="0" applyNumberFormat="1" applyFont="1" applyBorder="1" applyAlignment="1">
      <alignment horizontal="center" vertical="center" wrapText="1"/>
    </xf>
    <xf numFmtId="3" fontId="17" fillId="0" borderId="0" xfId="0" applyNumberFormat="1" applyFont="1" applyBorder="1" applyAlignment="1" quotePrefix="1">
      <alignment horizontal="center" vertical="center" wrapText="1"/>
    </xf>
    <xf numFmtId="3" fontId="17" fillId="0" borderId="31" xfId="0" applyNumberFormat="1" applyFont="1" applyBorder="1" applyAlignment="1" quotePrefix="1">
      <alignment horizontal="center" vertical="center" wrapText="1"/>
    </xf>
    <xf numFmtId="3" fontId="19" fillId="0" borderId="11" xfId="0" applyNumberFormat="1" applyFont="1" applyBorder="1" applyAlignment="1">
      <alignment horizontal="right" vertical="center"/>
    </xf>
    <xf numFmtId="3" fontId="19" fillId="0" borderId="19" xfId="0" applyNumberFormat="1" applyFont="1" applyBorder="1" applyAlignment="1">
      <alignment horizontal="right" vertical="center"/>
    </xf>
    <xf numFmtId="3" fontId="19" fillId="0" borderId="24" xfId="0" applyNumberFormat="1" applyFont="1" applyBorder="1" applyAlignment="1">
      <alignment horizontal="right" vertical="center"/>
    </xf>
    <xf numFmtId="3" fontId="20" fillId="0" borderId="24" xfId="0" applyNumberFormat="1" applyFont="1" applyBorder="1" applyAlignment="1">
      <alignment horizontal="right" vertical="center"/>
    </xf>
    <xf numFmtId="3" fontId="17" fillId="0" borderId="24" xfId="0" applyNumberFormat="1" applyFont="1" applyBorder="1" applyAlignment="1">
      <alignment horizontal="right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left" vertical="center" wrapText="1"/>
    </xf>
    <xf numFmtId="3" fontId="16" fillId="0" borderId="11" xfId="0" applyNumberFormat="1" applyFont="1" applyBorder="1" applyAlignment="1">
      <alignment horizontal="right" vertical="center"/>
    </xf>
    <xf numFmtId="3" fontId="16" fillId="0" borderId="19" xfId="0" applyNumberFormat="1" applyFont="1" applyBorder="1" applyAlignment="1">
      <alignment horizontal="right" vertical="center"/>
    </xf>
    <xf numFmtId="3" fontId="16" fillId="0" borderId="16" xfId="0" applyNumberFormat="1" applyFont="1" applyBorder="1" applyAlignment="1">
      <alignment horizontal="right" vertical="center"/>
    </xf>
    <xf numFmtId="3" fontId="16" fillId="0" borderId="24" xfId="0" applyNumberFormat="1" applyFont="1" applyBorder="1" applyAlignment="1">
      <alignment horizontal="right" vertical="center"/>
    </xf>
    <xf numFmtId="3" fontId="62" fillId="0" borderId="16" xfId="0" applyNumberFormat="1" applyFont="1" applyBorder="1" applyAlignment="1">
      <alignment horizontal="right" vertical="center"/>
    </xf>
    <xf numFmtId="3" fontId="16" fillId="0" borderId="18" xfId="0" applyNumberFormat="1" applyFont="1" applyBorder="1" applyAlignment="1">
      <alignment horizontal="right" vertical="center"/>
    </xf>
    <xf numFmtId="3" fontId="16" fillId="0" borderId="25" xfId="0" applyNumberFormat="1" applyFont="1" applyBorder="1" applyAlignment="1">
      <alignment horizontal="right" vertical="center"/>
    </xf>
    <xf numFmtId="3" fontId="16" fillId="0" borderId="36" xfId="0" applyNumberFormat="1" applyFont="1" applyBorder="1" applyAlignment="1">
      <alignment horizontal="right" vertical="center"/>
    </xf>
    <xf numFmtId="3" fontId="16" fillId="0" borderId="47" xfId="0" applyNumberFormat="1" applyFont="1" applyBorder="1" applyAlignment="1">
      <alignment horizontal="right" vertical="center"/>
    </xf>
    <xf numFmtId="3" fontId="16" fillId="0" borderId="19" xfId="0" applyNumberFormat="1" applyFont="1" applyBorder="1" applyAlignment="1">
      <alignment horizontal="right"/>
    </xf>
    <xf numFmtId="3" fontId="16" fillId="0" borderId="38" xfId="0" applyNumberFormat="1" applyFont="1" applyBorder="1" applyAlignment="1">
      <alignment horizontal="right" vertical="center"/>
    </xf>
    <xf numFmtId="3" fontId="16" fillId="0" borderId="39" xfId="0" applyNumberFormat="1" applyFont="1" applyBorder="1" applyAlignment="1">
      <alignment horizontal="right"/>
    </xf>
    <xf numFmtId="3" fontId="16" fillId="0" borderId="39" xfId="0" applyNumberFormat="1" applyFont="1" applyBorder="1" applyAlignment="1">
      <alignment horizontal="right" vertical="center"/>
    </xf>
    <xf numFmtId="3" fontId="16" fillId="0" borderId="16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/>
    </xf>
    <xf numFmtId="3" fontId="16" fillId="0" borderId="18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 vertical="center"/>
    </xf>
    <xf numFmtId="3" fontId="16" fillId="0" borderId="19" xfId="0" applyNumberFormat="1" applyFont="1" applyFill="1" applyBorder="1" applyAlignment="1">
      <alignment horizontal="right" vertical="center"/>
    </xf>
    <xf numFmtId="3" fontId="16" fillId="0" borderId="24" xfId="0" applyNumberFormat="1" applyFont="1" applyFill="1" applyBorder="1" applyAlignment="1">
      <alignment horizontal="right" vertical="center"/>
    </xf>
    <xf numFmtId="3" fontId="16" fillId="0" borderId="25" xfId="0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12" fillId="0" borderId="17" xfId="0" applyNumberFormat="1" applyFont="1" applyBorder="1" applyAlignment="1" quotePrefix="1">
      <alignment horizontal="center" vertical="center" wrapText="1"/>
    </xf>
    <xf numFmtId="3" fontId="12" fillId="0" borderId="12" xfId="0" applyNumberFormat="1" applyFont="1" applyBorder="1" applyAlignment="1">
      <alignment/>
    </xf>
    <xf numFmtId="0" fontId="16" fillId="0" borderId="16" xfId="0" applyFont="1" applyFill="1" applyBorder="1" applyAlignment="1">
      <alignment horizontal="right" vertical="center" wrapText="1"/>
    </xf>
    <xf numFmtId="3" fontId="4" fillId="0" borderId="12" xfId="0" applyNumberFormat="1" applyFont="1" applyBorder="1" applyAlignment="1" quotePrefix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 wrapText="1"/>
    </xf>
    <xf numFmtId="0" fontId="12" fillId="0" borderId="12" xfId="0" applyNumberFormat="1" applyFont="1" applyBorder="1" applyAlignment="1">
      <alignment horizontal="right" vertical="center" wrapText="1"/>
    </xf>
    <xf numFmtId="3" fontId="12" fillId="0" borderId="12" xfId="0" applyNumberFormat="1" applyFont="1" applyBorder="1" applyAlignment="1" quotePrefix="1">
      <alignment horizontal="right" vertical="center" wrapText="1"/>
    </xf>
    <xf numFmtId="3" fontId="12" fillId="0" borderId="12" xfId="0" applyNumberFormat="1" applyFont="1" applyBorder="1" applyAlignment="1">
      <alignment horizontal="right" vertical="center" wrapText="1"/>
    </xf>
    <xf numFmtId="3" fontId="18" fillId="0" borderId="49" xfId="0" applyNumberFormat="1" applyFont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3" fontId="17" fillId="0" borderId="32" xfId="0" applyNumberFormat="1" applyFont="1" applyBorder="1" applyAlignment="1" quotePrefix="1">
      <alignment horizontal="center" vertical="center" wrapText="1"/>
    </xf>
    <xf numFmtId="3" fontId="17" fillId="0" borderId="50" xfId="0" applyNumberFormat="1" applyFont="1" applyBorder="1" applyAlignment="1" quotePrefix="1">
      <alignment horizontal="center" vertical="center" wrapText="1"/>
    </xf>
    <xf numFmtId="0" fontId="17" fillId="0" borderId="32" xfId="0" applyNumberFormat="1" applyFont="1" applyBorder="1" applyAlignment="1" quotePrefix="1">
      <alignment horizontal="center" vertical="center" wrapText="1"/>
    </xf>
    <xf numFmtId="0" fontId="17" fillId="0" borderId="50" xfId="0" applyNumberFormat="1" applyFont="1" applyBorder="1" applyAlignment="1" quotePrefix="1">
      <alignment horizontal="center" vertical="center" wrapText="1"/>
    </xf>
    <xf numFmtId="0" fontId="17" fillId="0" borderId="32" xfId="0" applyNumberFormat="1" applyFont="1" applyBorder="1" applyAlignment="1">
      <alignment horizontal="center" vertical="center" wrapText="1"/>
    </xf>
    <xf numFmtId="0" fontId="17" fillId="0" borderId="50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 quotePrefix="1">
      <alignment horizontal="center" vertical="center"/>
    </xf>
    <xf numFmtId="0" fontId="17" fillId="0" borderId="12" xfId="0" applyNumberFormat="1" applyFont="1" applyBorder="1" applyAlignment="1" quotePrefix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3" fontId="5" fillId="0" borderId="12" xfId="0" applyNumberFormat="1" applyFont="1" applyBorder="1" applyAlignment="1" quotePrefix="1">
      <alignment horizontal="center"/>
    </xf>
    <xf numFmtId="3" fontId="6" fillId="0" borderId="0" xfId="0" applyNumberFormat="1" applyFont="1" applyAlignment="1" quotePrefix="1">
      <alignment horizontal="center" vertical="center"/>
    </xf>
    <xf numFmtId="3" fontId="9" fillId="0" borderId="49" xfId="0" applyNumberFormat="1" applyFont="1" applyBorder="1" applyAlignment="1" quotePrefix="1">
      <alignment horizontal="center" vertical="center"/>
    </xf>
    <xf numFmtId="3" fontId="9" fillId="0" borderId="17" xfId="0" applyNumberFormat="1" applyFont="1" applyBorder="1" applyAlignment="1" quotePrefix="1">
      <alignment horizontal="center" vertical="center"/>
    </xf>
    <xf numFmtId="3" fontId="7" fillId="0" borderId="32" xfId="0" applyNumberFormat="1" applyFont="1" applyBorder="1" applyAlignment="1" quotePrefix="1">
      <alignment horizontal="center" vertical="center" wrapText="1"/>
    </xf>
    <xf numFmtId="3" fontId="7" fillId="0" borderId="50" xfId="0" applyNumberFormat="1" applyFont="1" applyBorder="1" applyAlignment="1" quotePrefix="1">
      <alignment horizontal="center" vertical="center" wrapText="1"/>
    </xf>
    <xf numFmtId="0" fontId="13" fillId="0" borderId="12" xfId="0" applyNumberFormat="1" applyFont="1" applyBorder="1" applyAlignment="1" quotePrefix="1">
      <alignment horizontal="center" vertical="center" wrapText="1"/>
    </xf>
    <xf numFmtId="3" fontId="9" fillId="0" borderId="51" xfId="0" applyNumberFormat="1" applyFont="1" applyBorder="1" applyAlignment="1" quotePrefix="1">
      <alignment horizontal="left" vertical="center" wrapText="1"/>
    </xf>
    <xf numFmtId="0" fontId="7" fillId="0" borderId="32" xfId="0" applyNumberFormat="1" applyFont="1" applyBorder="1" applyAlignment="1" quotePrefix="1">
      <alignment horizontal="center" vertical="center" wrapText="1"/>
    </xf>
    <xf numFmtId="0" fontId="7" fillId="0" borderId="50" xfId="0" applyNumberFormat="1" applyFont="1" applyBorder="1" applyAlignment="1" quotePrefix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3" fontId="7" fillId="0" borderId="52" xfId="0" applyNumberFormat="1" applyFont="1" applyBorder="1" applyAlignment="1">
      <alignment horizontal="center" vertical="center"/>
    </xf>
    <xf numFmtId="3" fontId="7" fillId="0" borderId="53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 quotePrefix="1">
      <alignment horizontal="center" vertical="center"/>
    </xf>
    <xf numFmtId="3" fontId="6" fillId="0" borderId="0" xfId="0" applyNumberFormat="1" applyFont="1" applyAlignment="1">
      <alignment horizontal="center"/>
    </xf>
    <xf numFmtId="0" fontId="4" fillId="0" borderId="12" xfId="0" applyNumberFormat="1" applyFont="1" applyBorder="1" applyAlignment="1" quotePrefix="1">
      <alignment horizontal="center" vertical="center" wrapText="1"/>
    </xf>
    <xf numFmtId="3" fontId="7" fillId="0" borderId="0" xfId="0" applyNumberFormat="1" applyFont="1" applyFill="1" applyBorder="1" applyAlignment="1" quotePrefix="1">
      <alignment horizontal="center" vertical="center" wrapText="1"/>
    </xf>
    <xf numFmtId="3" fontId="5" fillId="0" borderId="49" xfId="0" applyNumberFormat="1" applyFont="1" applyBorder="1" applyAlignment="1" quotePrefix="1">
      <alignment horizontal="left" vertical="center"/>
    </xf>
    <xf numFmtId="3" fontId="5" fillId="0" borderId="17" xfId="0" applyNumberFormat="1" applyFont="1" applyBorder="1" applyAlignment="1" quotePrefix="1">
      <alignment horizontal="left" vertical="center"/>
    </xf>
    <xf numFmtId="49" fontId="5" fillId="0" borderId="12" xfId="0" applyNumberFormat="1" applyFont="1" applyBorder="1" applyAlignment="1" quotePrefix="1">
      <alignment horizontal="left" vertical="center"/>
    </xf>
    <xf numFmtId="49" fontId="5" fillId="0" borderId="49" xfId="0" applyNumberFormat="1" applyFont="1" applyBorder="1" applyAlignment="1" quotePrefix="1">
      <alignment horizontal="left" vertical="center"/>
    </xf>
    <xf numFmtId="49" fontId="5" fillId="0" borderId="17" xfId="0" applyNumberFormat="1" applyFont="1" applyBorder="1" applyAlignment="1" quotePrefix="1">
      <alignment horizontal="left" vertical="center"/>
    </xf>
    <xf numFmtId="3" fontId="6" fillId="0" borderId="0" xfId="0" applyNumberFormat="1" applyFont="1" applyBorder="1" applyAlignment="1" quotePrefix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 quotePrefix="1">
      <alignment horizontal="left" vertical="center" wrapText="1"/>
    </xf>
    <xf numFmtId="49" fontId="18" fillId="0" borderId="49" xfId="0" applyNumberFormat="1" applyFont="1" applyBorder="1" applyAlignment="1" quotePrefix="1">
      <alignment horizontal="left" vertical="center" wrapText="1"/>
    </xf>
    <xf numFmtId="49" fontId="18" fillId="0" borderId="17" xfId="0" applyNumberFormat="1" applyFont="1" applyBorder="1" applyAlignment="1" quotePrefix="1">
      <alignment horizontal="left" vertical="center" wrapText="1"/>
    </xf>
    <xf numFmtId="3" fontId="5" fillId="0" borderId="49" xfId="0" applyNumberFormat="1" applyFont="1" applyBorder="1" applyAlignment="1" quotePrefix="1">
      <alignment horizontal="center" vertical="center"/>
    </xf>
    <xf numFmtId="3" fontId="5" fillId="0" borderId="17" xfId="0" applyNumberFormat="1" applyFont="1" applyBorder="1" applyAlignment="1" quotePrefix="1">
      <alignment horizontal="center" vertical="center"/>
    </xf>
    <xf numFmtId="3" fontId="9" fillId="0" borderId="42" xfId="0" applyNumberFormat="1" applyFont="1" applyBorder="1" applyAlignment="1" quotePrefix="1">
      <alignment horizontal="center" vertical="center"/>
    </xf>
    <xf numFmtId="3" fontId="9" fillId="0" borderId="22" xfId="0" applyNumberFormat="1" applyFont="1" applyBorder="1" applyAlignment="1" quotePrefix="1">
      <alignment horizontal="center" vertical="center"/>
    </xf>
    <xf numFmtId="3" fontId="5" fillId="0" borderId="15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35" xfId="0" applyNumberFormat="1" applyFont="1" applyBorder="1" applyAlignment="1">
      <alignment horizontal="center"/>
    </xf>
    <xf numFmtId="3" fontId="5" fillId="0" borderId="36" xfId="0" applyNumberFormat="1" applyFont="1" applyBorder="1" applyAlignment="1">
      <alignment horizontal="center"/>
    </xf>
    <xf numFmtId="49" fontId="5" fillId="0" borderId="54" xfId="0" applyNumberFormat="1" applyFont="1" applyBorder="1" applyAlignment="1">
      <alignment horizontal="right" vertical="center"/>
    </xf>
    <xf numFmtId="49" fontId="5" fillId="0" borderId="43" xfId="0" applyNumberFormat="1" applyFont="1" applyBorder="1" applyAlignment="1">
      <alignment horizontal="right" vertical="center"/>
    </xf>
    <xf numFmtId="49" fontId="5" fillId="0" borderId="42" xfId="0" applyNumberFormat="1" applyFont="1" applyBorder="1" applyAlignment="1">
      <alignment horizontal="right" vertical="center"/>
    </xf>
    <xf numFmtId="49" fontId="5" fillId="0" borderId="22" xfId="0" applyNumberFormat="1" applyFont="1" applyBorder="1" applyAlignment="1">
      <alignment horizontal="right" vertical="center"/>
    </xf>
    <xf numFmtId="49" fontId="5" fillId="0" borderId="55" xfId="0" applyNumberFormat="1" applyFont="1" applyBorder="1" applyAlignment="1">
      <alignment horizontal="right" vertical="center"/>
    </xf>
    <xf numFmtId="49" fontId="5" fillId="0" borderId="45" xfId="0" applyNumberFormat="1" applyFont="1" applyBorder="1" applyAlignment="1">
      <alignment horizontal="right" vertical="center"/>
    </xf>
    <xf numFmtId="3" fontId="7" fillId="0" borderId="56" xfId="0" applyNumberFormat="1" applyFont="1" applyBorder="1" applyAlignment="1">
      <alignment horizontal="center" vertical="center" wrapText="1"/>
    </xf>
    <xf numFmtId="3" fontId="7" fillId="0" borderId="57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 quotePrefix="1">
      <alignment horizontal="center" vertical="center" wrapText="1"/>
    </xf>
    <xf numFmtId="0" fontId="4" fillId="0" borderId="50" xfId="0" applyNumberFormat="1" applyFont="1" applyBorder="1" applyAlignment="1" quotePrefix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3" fontId="4" fillId="0" borderId="32" xfId="0" applyNumberFormat="1" applyFont="1" applyBorder="1" applyAlignment="1" quotePrefix="1">
      <alignment horizontal="center" vertical="center" wrapText="1"/>
    </xf>
    <xf numFmtId="3" fontId="4" fillId="0" borderId="50" xfId="0" applyNumberFormat="1" applyFont="1" applyBorder="1" applyAlignment="1" quotePrefix="1">
      <alignment horizontal="center" vertical="center" wrapText="1"/>
    </xf>
    <xf numFmtId="0" fontId="5" fillId="0" borderId="12" xfId="0" applyNumberFormat="1" applyFont="1" applyBorder="1" applyAlignment="1" quotePrefix="1">
      <alignment horizontal="center" vertical="center"/>
    </xf>
    <xf numFmtId="3" fontId="5" fillId="0" borderId="49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 quotePrefix="1">
      <alignment horizontal="center" vertical="center" wrapText="1"/>
    </xf>
    <xf numFmtId="49" fontId="5" fillId="0" borderId="17" xfId="0" applyNumberFormat="1" applyFont="1" applyBorder="1" applyAlignment="1" quotePrefix="1">
      <alignment horizontal="center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List1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"/>
  <sheetViews>
    <sheetView tabSelected="1" zoomScale="85" zoomScaleNormal="85" zoomScalePageLayoutView="0" workbookViewId="0" topLeftCell="A1">
      <selection activeCell="F98" sqref="F98"/>
    </sheetView>
  </sheetViews>
  <sheetFormatPr defaultColWidth="9.140625" defaultRowHeight="12.75"/>
  <cols>
    <col min="1" max="1" width="11.57421875" style="3" customWidth="1"/>
    <col min="2" max="2" width="46.28125" style="3" customWidth="1"/>
    <col min="3" max="3" width="17.7109375" style="3" customWidth="1"/>
    <col min="4" max="7" width="17.7109375" style="14" customWidth="1"/>
    <col min="8" max="8" width="15.140625" style="3" customWidth="1"/>
    <col min="9" max="9" width="13.8515625" style="3" customWidth="1"/>
    <col min="10" max="15" width="15.140625" style="3" customWidth="1"/>
    <col min="16" max="16" width="16.7109375" style="3" hidden="1" customWidth="1"/>
    <col min="17" max="17" width="16.421875" style="3" hidden="1" customWidth="1"/>
    <col min="18" max="18" width="12.57421875" style="3" hidden="1" customWidth="1"/>
    <col min="19" max="19" width="15.140625" style="3" customWidth="1"/>
    <col min="20" max="16384" width="9.140625" style="3" customWidth="1"/>
  </cols>
  <sheetData>
    <row r="1" spans="1:10" ht="20.25">
      <c r="A1" s="390" t="s">
        <v>129</v>
      </c>
      <c r="B1" s="390"/>
      <c r="C1" s="390"/>
      <c r="D1" s="390"/>
      <c r="E1" s="390"/>
      <c r="F1" s="390"/>
      <c r="G1" s="390"/>
      <c r="H1" s="2"/>
      <c r="I1" s="2"/>
      <c r="J1" s="2"/>
    </row>
    <row r="2" spans="1:10" ht="20.25">
      <c r="A2" s="390" t="s">
        <v>123</v>
      </c>
      <c r="B2" s="390"/>
      <c r="C2" s="390"/>
      <c r="D2" s="390"/>
      <c r="E2" s="390"/>
      <c r="F2" s="390"/>
      <c r="G2" s="390"/>
      <c r="H2" s="390"/>
      <c r="I2" s="2"/>
      <c r="J2" s="2"/>
    </row>
    <row r="4" spans="1:7" ht="20.25">
      <c r="A4" s="399" t="s">
        <v>28</v>
      </c>
      <c r="B4" s="399"/>
      <c r="C4" s="399"/>
      <c r="D4" s="399"/>
      <c r="E4" s="399"/>
      <c r="F4" s="399"/>
      <c r="G4" s="399"/>
    </row>
    <row r="5" spans="1:7" s="5" customFormat="1" ht="14.25">
      <c r="A5" s="4"/>
      <c r="D5" s="6"/>
      <c r="E5" s="6"/>
      <c r="F5" s="6"/>
      <c r="G5" s="6"/>
    </row>
    <row r="6" spans="1:8" ht="15.75" customHeight="1">
      <c r="A6" s="393" t="s">
        <v>29</v>
      </c>
      <c r="B6" s="395" t="s">
        <v>3</v>
      </c>
      <c r="C6" s="395" t="s">
        <v>130</v>
      </c>
      <c r="D6" s="391" t="s">
        <v>131</v>
      </c>
      <c r="E6" s="391" t="s">
        <v>132</v>
      </c>
      <c r="F6" s="391" t="s">
        <v>133</v>
      </c>
      <c r="G6" s="391" t="s">
        <v>74</v>
      </c>
      <c r="H6" s="391" t="s">
        <v>74</v>
      </c>
    </row>
    <row r="7" spans="1:8" ht="53.25" customHeight="1">
      <c r="A7" s="394"/>
      <c r="B7" s="396"/>
      <c r="C7" s="396"/>
      <c r="D7" s="392"/>
      <c r="E7" s="392"/>
      <c r="F7" s="392"/>
      <c r="G7" s="392"/>
      <c r="H7" s="392"/>
    </row>
    <row r="8" spans="1:8" s="61" customFormat="1" ht="15">
      <c r="A8" s="398">
        <v>1</v>
      </c>
      <c r="B8" s="398"/>
      <c r="C8" s="107">
        <v>2</v>
      </c>
      <c r="D8" s="108">
        <v>3</v>
      </c>
      <c r="E8" s="108">
        <v>4</v>
      </c>
      <c r="F8" s="108">
        <v>5</v>
      </c>
      <c r="G8" s="108" t="s">
        <v>75</v>
      </c>
      <c r="H8" s="108" t="s">
        <v>76</v>
      </c>
    </row>
    <row r="9" spans="1:8" s="61" customFormat="1" ht="15">
      <c r="A9" s="343"/>
      <c r="B9" s="344"/>
      <c r="C9" s="345"/>
      <c r="D9" s="346"/>
      <c r="E9" s="346"/>
      <c r="F9" s="346"/>
      <c r="G9" s="346"/>
      <c r="H9" s="347"/>
    </row>
    <row r="10" spans="1:8" ht="32.25">
      <c r="A10" s="109">
        <v>67</v>
      </c>
      <c r="B10" s="110" t="s">
        <v>37</v>
      </c>
      <c r="C10" s="111">
        <f>SUM(C12:C13)</f>
        <v>2084575</v>
      </c>
      <c r="D10" s="111">
        <f>SUM(D12:D13)</f>
        <v>1950848</v>
      </c>
      <c r="E10" s="111">
        <f>SUM(E12:E13)</f>
        <v>2051434</v>
      </c>
      <c r="F10" s="111">
        <f>SUM(F12:F13)</f>
        <v>1788687</v>
      </c>
      <c r="G10" s="348">
        <v>85.81</v>
      </c>
      <c r="H10" s="349">
        <v>87</v>
      </c>
    </row>
    <row r="11" spans="1:8" ht="48">
      <c r="A11" s="109">
        <v>671</v>
      </c>
      <c r="B11" s="110" t="s">
        <v>210</v>
      </c>
      <c r="C11" s="111">
        <v>2084575</v>
      </c>
      <c r="D11" s="111">
        <v>1950848</v>
      </c>
      <c r="E11" s="111">
        <v>2051434</v>
      </c>
      <c r="F11" s="111">
        <v>1778687</v>
      </c>
      <c r="G11" s="111">
        <v>86</v>
      </c>
      <c r="H11" s="112">
        <v>87</v>
      </c>
    </row>
    <row r="12" spans="1:8" ht="30.75">
      <c r="A12" s="113">
        <v>6711</v>
      </c>
      <c r="B12" s="114" t="s">
        <v>38</v>
      </c>
      <c r="C12" s="115">
        <v>2082787</v>
      </c>
      <c r="D12" s="116">
        <v>1948948</v>
      </c>
      <c r="E12" s="116">
        <v>2039700</v>
      </c>
      <c r="F12" s="116">
        <v>1776953</v>
      </c>
      <c r="G12" s="133">
        <v>85.31</v>
      </c>
      <c r="H12" s="350">
        <v>87</v>
      </c>
    </row>
    <row r="13" spans="1:10" ht="30.75">
      <c r="A13" s="113">
        <v>6712</v>
      </c>
      <c r="B13" s="114" t="s">
        <v>39</v>
      </c>
      <c r="C13" s="115">
        <v>1788</v>
      </c>
      <c r="D13" s="116">
        <v>1900</v>
      </c>
      <c r="E13" s="116">
        <v>11734</v>
      </c>
      <c r="F13" s="116">
        <v>11734</v>
      </c>
      <c r="G13" s="133">
        <v>656.26</v>
      </c>
      <c r="H13" s="350">
        <v>100</v>
      </c>
      <c r="I13" s="1"/>
      <c r="J13" s="9"/>
    </row>
    <row r="14" spans="1:8" ht="32.25">
      <c r="A14" s="119">
        <v>66</v>
      </c>
      <c r="B14" s="120" t="s">
        <v>44</v>
      </c>
      <c r="C14" s="117">
        <f>SUM(C15:C15)</f>
        <v>289145</v>
      </c>
      <c r="D14" s="117">
        <f>SUM(D15:D15)</f>
        <v>297790</v>
      </c>
      <c r="E14" s="117">
        <f>SUM(E15:E15)</f>
        <v>300000</v>
      </c>
      <c r="F14" s="117">
        <f>SUM(F15:F15)</f>
        <v>299203.15</v>
      </c>
      <c r="G14" s="133">
        <v>103</v>
      </c>
      <c r="H14" s="351">
        <v>100</v>
      </c>
    </row>
    <row r="15" spans="1:8" ht="32.25">
      <c r="A15" s="340">
        <v>661</v>
      </c>
      <c r="B15" s="341" t="s">
        <v>43</v>
      </c>
      <c r="C15" s="132">
        <v>289145</v>
      </c>
      <c r="D15" s="131">
        <v>297790</v>
      </c>
      <c r="E15" s="131">
        <v>300000</v>
      </c>
      <c r="F15" s="131">
        <v>299203.15</v>
      </c>
      <c r="G15" s="131">
        <v>103</v>
      </c>
      <c r="H15" s="342">
        <v>100</v>
      </c>
    </row>
    <row r="16" spans="1:8" ht="15">
      <c r="A16" s="113">
        <v>6614</v>
      </c>
      <c r="B16" s="114" t="s">
        <v>135</v>
      </c>
      <c r="C16" s="115">
        <v>2965</v>
      </c>
      <c r="D16" s="116">
        <v>7000</v>
      </c>
      <c r="E16" s="116">
        <v>9210</v>
      </c>
      <c r="F16" s="116">
        <v>4493.15</v>
      </c>
      <c r="G16" s="116">
        <v>151.53</v>
      </c>
      <c r="H16" s="121">
        <v>49</v>
      </c>
    </row>
    <row r="17" spans="1:8" ht="15">
      <c r="A17" s="113">
        <v>6615</v>
      </c>
      <c r="B17" s="114" t="s">
        <v>136</v>
      </c>
      <c r="C17" s="115">
        <v>286180</v>
      </c>
      <c r="D17" s="116">
        <v>290790</v>
      </c>
      <c r="E17" s="116">
        <v>290700</v>
      </c>
      <c r="F17" s="116">
        <v>294710</v>
      </c>
      <c r="G17" s="116">
        <v>102.98</v>
      </c>
      <c r="H17" s="121">
        <v>101</v>
      </c>
    </row>
    <row r="18" spans="1:17" s="15" customFormat="1" ht="15.75">
      <c r="A18" s="340">
        <v>652</v>
      </c>
      <c r="B18" s="341" t="s">
        <v>49</v>
      </c>
      <c r="C18" s="131">
        <v>36906</v>
      </c>
      <c r="D18" s="131">
        <f>SUM(D20:D20)</f>
        <v>33500</v>
      </c>
      <c r="E18" s="131">
        <v>437743</v>
      </c>
      <c r="F18" s="131">
        <v>75980</v>
      </c>
      <c r="G18" s="131">
        <v>206</v>
      </c>
      <c r="H18" s="352">
        <v>17</v>
      </c>
      <c r="I18" s="81"/>
      <c r="J18" s="81"/>
      <c r="K18" s="81"/>
      <c r="L18" s="81"/>
      <c r="M18" s="56"/>
      <c r="N18" s="57"/>
      <c r="O18" s="57"/>
      <c r="P18" s="16"/>
      <c r="Q18" s="16"/>
    </row>
    <row r="19" spans="1:17" s="15" customFormat="1" ht="32.25">
      <c r="A19" s="119">
        <v>65264</v>
      </c>
      <c r="B19" s="120" t="s">
        <v>50</v>
      </c>
      <c r="C19" s="133">
        <v>1080</v>
      </c>
      <c r="D19" s="117">
        <v>0</v>
      </c>
      <c r="E19" s="133">
        <v>3230</v>
      </c>
      <c r="F19" s="133">
        <v>3230</v>
      </c>
      <c r="G19" s="133">
        <v>299</v>
      </c>
      <c r="H19" s="122">
        <v>100</v>
      </c>
      <c r="I19" s="81"/>
      <c r="J19" s="81"/>
      <c r="K19" s="81"/>
      <c r="L19" s="81"/>
      <c r="M19" s="56"/>
      <c r="N19" s="57"/>
      <c r="O19" s="57"/>
      <c r="P19" s="16"/>
      <c r="Q19" s="16"/>
    </row>
    <row r="20" spans="1:17" s="19" customFormat="1" ht="30.75">
      <c r="A20" s="113">
        <v>65269</v>
      </c>
      <c r="B20" s="114" t="s">
        <v>134</v>
      </c>
      <c r="C20" s="115">
        <v>35826</v>
      </c>
      <c r="D20" s="116">
        <v>33500</v>
      </c>
      <c r="E20" s="116">
        <v>423114</v>
      </c>
      <c r="F20" s="116">
        <v>72750</v>
      </c>
      <c r="G20" s="116">
        <v>203</v>
      </c>
      <c r="H20" s="122">
        <v>17</v>
      </c>
      <c r="I20" s="12"/>
      <c r="J20" s="12"/>
      <c r="K20" s="12"/>
      <c r="L20" s="12"/>
      <c r="M20" s="17"/>
      <c r="N20" s="17"/>
      <c r="O20" s="12"/>
      <c r="P20" s="18"/>
      <c r="Q20" s="18"/>
    </row>
    <row r="21" spans="1:17" s="19" customFormat="1" ht="32.25">
      <c r="A21" s="340">
        <v>663</v>
      </c>
      <c r="B21" s="341" t="s">
        <v>137</v>
      </c>
      <c r="C21" s="132">
        <v>3045.98</v>
      </c>
      <c r="D21" s="131">
        <v>0</v>
      </c>
      <c r="E21" s="131">
        <v>60539</v>
      </c>
      <c r="F21" s="131">
        <v>60539</v>
      </c>
      <c r="G21" s="131">
        <v>1987</v>
      </c>
      <c r="H21" s="352">
        <v>100</v>
      </c>
      <c r="I21" s="12"/>
      <c r="J21" s="12"/>
      <c r="K21" s="12"/>
      <c r="L21" s="12"/>
      <c r="M21" s="17"/>
      <c r="N21" s="17"/>
      <c r="O21" s="12"/>
      <c r="P21" s="18"/>
      <c r="Q21" s="18"/>
    </row>
    <row r="22" spans="1:17" s="19" customFormat="1" ht="15">
      <c r="A22" s="113">
        <v>6632</v>
      </c>
      <c r="B22" s="114" t="s">
        <v>138</v>
      </c>
      <c r="C22" s="115">
        <v>3046</v>
      </c>
      <c r="D22" s="116">
        <v>0</v>
      </c>
      <c r="E22" s="116">
        <v>60539</v>
      </c>
      <c r="F22" s="116">
        <v>60539</v>
      </c>
      <c r="G22" s="116">
        <v>1987</v>
      </c>
      <c r="H22" s="122">
        <v>100</v>
      </c>
      <c r="I22" s="12"/>
      <c r="J22" s="12"/>
      <c r="K22" s="12"/>
      <c r="L22" s="12"/>
      <c r="M22" s="17"/>
      <c r="N22" s="17"/>
      <c r="O22" s="12"/>
      <c r="P22" s="18"/>
      <c r="Q22" s="18"/>
    </row>
    <row r="23" spans="1:8" ht="32.25">
      <c r="A23" s="119">
        <v>63</v>
      </c>
      <c r="B23" s="120" t="s">
        <v>34</v>
      </c>
      <c r="C23" s="117">
        <f>SUM(C24:C31)</f>
        <v>24918149</v>
      </c>
      <c r="D23" s="117">
        <v>14007950</v>
      </c>
      <c r="E23" s="117">
        <v>15808823</v>
      </c>
      <c r="F23" s="117">
        <v>14311119</v>
      </c>
      <c r="G23" s="117">
        <v>114</v>
      </c>
      <c r="H23" s="118">
        <v>91</v>
      </c>
    </row>
    <row r="24" spans="1:8" ht="15.75" customHeight="1">
      <c r="A24" s="113">
        <v>634</v>
      </c>
      <c r="B24" s="114" t="s">
        <v>30</v>
      </c>
      <c r="C24" s="115">
        <v>0</v>
      </c>
      <c r="D24" s="116">
        <v>57324</v>
      </c>
      <c r="E24" s="117">
        <v>0</v>
      </c>
      <c r="F24" s="116">
        <v>0</v>
      </c>
      <c r="G24" s="116">
        <v>0</v>
      </c>
      <c r="H24" s="123">
        <v>0</v>
      </c>
    </row>
    <row r="25" spans="1:8" ht="15.75" customHeight="1">
      <c r="A25" s="124">
        <v>6341</v>
      </c>
      <c r="B25" s="125" t="s">
        <v>140</v>
      </c>
      <c r="C25" s="126">
        <v>114647</v>
      </c>
      <c r="D25" s="127">
        <v>57324</v>
      </c>
      <c r="E25" s="127">
        <v>0</v>
      </c>
      <c r="F25" s="127">
        <v>0</v>
      </c>
      <c r="G25" s="127">
        <v>0</v>
      </c>
      <c r="H25" s="128">
        <v>0</v>
      </c>
    </row>
    <row r="26" spans="1:8" ht="30" customHeight="1">
      <c r="A26" s="336">
        <v>636</v>
      </c>
      <c r="B26" s="337" t="s">
        <v>139</v>
      </c>
      <c r="C26" s="338">
        <v>12401751</v>
      </c>
      <c r="D26" s="130">
        <v>13950626</v>
      </c>
      <c r="E26" s="130">
        <v>14336310</v>
      </c>
      <c r="F26" s="130">
        <v>14311119</v>
      </c>
      <c r="G26" s="130">
        <v>116</v>
      </c>
      <c r="H26" s="339">
        <v>99.82</v>
      </c>
    </row>
    <row r="27" spans="1:8" ht="30.75" customHeight="1">
      <c r="A27" s="124">
        <v>6361</v>
      </c>
      <c r="B27" s="125" t="s">
        <v>139</v>
      </c>
      <c r="C27" s="126">
        <v>12083871</v>
      </c>
      <c r="D27" s="127">
        <v>13483626</v>
      </c>
      <c r="E27" s="127">
        <v>13936986</v>
      </c>
      <c r="F27" s="127">
        <v>14020860</v>
      </c>
      <c r="G27" s="127">
        <v>116</v>
      </c>
      <c r="H27" s="128">
        <v>101</v>
      </c>
    </row>
    <row r="28" spans="1:8" ht="30.75" customHeight="1">
      <c r="A28" s="124">
        <v>6362</v>
      </c>
      <c r="B28" s="125" t="s">
        <v>141</v>
      </c>
      <c r="C28" s="126">
        <v>247109</v>
      </c>
      <c r="D28" s="127">
        <v>397000</v>
      </c>
      <c r="E28" s="127">
        <v>242000</v>
      </c>
      <c r="F28" s="127">
        <v>212341</v>
      </c>
      <c r="G28" s="127">
        <v>86</v>
      </c>
      <c r="H28" s="128">
        <v>88</v>
      </c>
    </row>
    <row r="29" spans="1:8" ht="30.75" customHeight="1">
      <c r="A29" s="124">
        <v>636</v>
      </c>
      <c r="B29" s="125" t="s">
        <v>53</v>
      </c>
      <c r="C29" s="126">
        <v>70771</v>
      </c>
      <c r="D29" s="127">
        <v>70000</v>
      </c>
      <c r="E29" s="127">
        <v>100000</v>
      </c>
      <c r="F29" s="127">
        <v>77918</v>
      </c>
      <c r="G29" s="127">
        <v>111</v>
      </c>
      <c r="H29" s="128">
        <v>78</v>
      </c>
    </row>
    <row r="30" spans="1:8" ht="30.75" customHeight="1">
      <c r="A30" s="124">
        <v>638</v>
      </c>
      <c r="B30" s="125" t="s">
        <v>142</v>
      </c>
      <c r="C30" s="126">
        <v>0</v>
      </c>
      <c r="D30" s="127">
        <v>0</v>
      </c>
      <c r="E30" s="130">
        <v>1472513</v>
      </c>
      <c r="F30" s="127">
        <v>0</v>
      </c>
      <c r="G30" s="127">
        <v>0</v>
      </c>
      <c r="H30" s="128">
        <v>0</v>
      </c>
    </row>
    <row r="31" spans="1:8" ht="30.75">
      <c r="A31" s="124">
        <v>6381</v>
      </c>
      <c r="B31" s="125" t="s">
        <v>143</v>
      </c>
      <c r="C31" s="126">
        <v>0</v>
      </c>
      <c r="D31" s="127">
        <v>0</v>
      </c>
      <c r="E31" s="127">
        <v>1472513</v>
      </c>
      <c r="F31" s="127">
        <v>0</v>
      </c>
      <c r="G31" s="127">
        <v>0</v>
      </c>
      <c r="H31" s="128">
        <v>0</v>
      </c>
    </row>
    <row r="32" spans="1:8" s="48" customFormat="1" ht="18">
      <c r="A32" s="397" t="s">
        <v>115</v>
      </c>
      <c r="B32" s="397"/>
      <c r="C32" s="129">
        <v>14930070</v>
      </c>
      <c r="D32" s="129">
        <f>SUM(D10,D14,D18,D23)</f>
        <v>16290088</v>
      </c>
      <c r="E32" s="129">
        <v>18647140</v>
      </c>
      <c r="F32" s="129">
        <v>16535528</v>
      </c>
      <c r="G32" s="129">
        <v>111</v>
      </c>
      <c r="H32" s="129">
        <v>89</v>
      </c>
    </row>
    <row r="33" spans="1:8" ht="14.25">
      <c r="A33" s="11"/>
      <c r="B33" s="11"/>
      <c r="C33" s="82"/>
      <c r="D33" s="82"/>
      <c r="E33" s="82"/>
      <c r="F33" s="82"/>
      <c r="G33" s="12"/>
      <c r="H33" s="12"/>
    </row>
    <row r="34" ht="14.25" customHeight="1"/>
    <row r="35" spans="1:8" s="85" customFormat="1" ht="28.5" customHeight="1">
      <c r="A35" s="399" t="s">
        <v>27</v>
      </c>
      <c r="B35" s="399"/>
      <c r="C35" s="399"/>
      <c r="D35" s="399"/>
      <c r="E35" s="399"/>
      <c r="F35" s="399"/>
      <c r="G35" s="399"/>
      <c r="H35" s="84"/>
    </row>
    <row r="36" spans="1:8" s="85" customFormat="1" ht="15" customHeight="1">
      <c r="A36" s="393" t="s">
        <v>77</v>
      </c>
      <c r="B36" s="395" t="s">
        <v>3</v>
      </c>
      <c r="C36" s="395" t="s">
        <v>130</v>
      </c>
      <c r="D36" s="391" t="s">
        <v>131</v>
      </c>
      <c r="E36" s="391" t="s">
        <v>132</v>
      </c>
      <c r="F36" s="391" t="s">
        <v>133</v>
      </c>
      <c r="G36" s="391" t="s">
        <v>74</v>
      </c>
      <c r="H36" s="391" t="s">
        <v>74</v>
      </c>
    </row>
    <row r="37" spans="1:8" s="85" customFormat="1" ht="33.75" customHeight="1">
      <c r="A37" s="394"/>
      <c r="B37" s="396"/>
      <c r="C37" s="396"/>
      <c r="D37" s="392"/>
      <c r="E37" s="392"/>
      <c r="F37" s="392"/>
      <c r="G37" s="392"/>
      <c r="H37" s="392"/>
    </row>
    <row r="38" spans="1:8" s="85" customFormat="1" ht="15" customHeight="1">
      <c r="A38" s="393">
        <v>1</v>
      </c>
      <c r="B38" s="393"/>
      <c r="C38" s="135">
        <v>2</v>
      </c>
      <c r="D38" s="134">
        <v>3</v>
      </c>
      <c r="E38" s="134">
        <v>4</v>
      </c>
      <c r="F38" s="134">
        <v>5</v>
      </c>
      <c r="G38" s="134" t="s">
        <v>75</v>
      </c>
      <c r="H38" s="134" t="s">
        <v>76</v>
      </c>
    </row>
    <row r="39" spans="1:8" s="86" customFormat="1" ht="15" customHeight="1">
      <c r="A39" s="136">
        <v>31</v>
      </c>
      <c r="B39" s="137" t="s">
        <v>7</v>
      </c>
      <c r="C39" s="138">
        <f>SUM(C40,C42,C44)</f>
        <v>12001682</v>
      </c>
      <c r="D39" s="138">
        <f>SUM(D40,D42,D44)</f>
        <v>13334255</v>
      </c>
      <c r="E39" s="138">
        <f>SUM(E40,E42,E44)</f>
        <v>13715561</v>
      </c>
      <c r="F39" s="138">
        <f>SUM(F40,F42,F44)</f>
        <v>13502451</v>
      </c>
      <c r="G39" s="138">
        <v>113</v>
      </c>
      <c r="H39" s="139">
        <v>98</v>
      </c>
    </row>
    <row r="40" spans="1:8" s="86" customFormat="1" ht="15" customHeight="1">
      <c r="A40" s="140">
        <v>311</v>
      </c>
      <c r="B40" s="141" t="s">
        <v>8</v>
      </c>
      <c r="C40" s="131">
        <f>SUM(C41)</f>
        <v>9967136</v>
      </c>
      <c r="D40" s="131">
        <f>SUM(D41)</f>
        <v>10915583</v>
      </c>
      <c r="E40" s="131">
        <f>SUM(E41)</f>
        <v>11289536</v>
      </c>
      <c r="F40" s="131">
        <f>SUM(F41)</f>
        <v>11126827</v>
      </c>
      <c r="G40" s="131">
        <v>112</v>
      </c>
      <c r="H40" s="142">
        <v>99</v>
      </c>
    </row>
    <row r="41" spans="1:8" s="85" customFormat="1" ht="15" customHeight="1">
      <c r="A41" s="143">
        <v>3111</v>
      </c>
      <c r="B41" s="144" t="s">
        <v>82</v>
      </c>
      <c r="C41" s="133">
        <v>9967136</v>
      </c>
      <c r="D41" s="133">
        <v>10915583</v>
      </c>
      <c r="E41" s="133">
        <v>11289536</v>
      </c>
      <c r="F41" s="133">
        <v>11126827</v>
      </c>
      <c r="G41" s="133">
        <v>112</v>
      </c>
      <c r="H41" s="145">
        <v>99</v>
      </c>
    </row>
    <row r="42" spans="1:8" s="86" customFormat="1" ht="15.75">
      <c r="A42" s="140">
        <v>312</v>
      </c>
      <c r="B42" s="141" t="s">
        <v>9</v>
      </c>
      <c r="C42" s="131">
        <f>SUM(C43)</f>
        <v>382306</v>
      </c>
      <c r="D42" s="131">
        <f>SUM(D43)</f>
        <v>515500</v>
      </c>
      <c r="E42" s="131">
        <f>SUM(E43)</f>
        <v>580500</v>
      </c>
      <c r="F42" s="131">
        <f>SUM(F43)</f>
        <v>534527</v>
      </c>
      <c r="G42" s="131">
        <v>140</v>
      </c>
      <c r="H42" s="142">
        <v>92</v>
      </c>
    </row>
    <row r="43" spans="1:8" s="85" customFormat="1" ht="15">
      <c r="A43" s="143" t="s">
        <v>93</v>
      </c>
      <c r="B43" s="146" t="s">
        <v>9</v>
      </c>
      <c r="C43" s="133">
        <v>382306</v>
      </c>
      <c r="D43" s="133">
        <v>515500</v>
      </c>
      <c r="E43" s="133">
        <v>580500</v>
      </c>
      <c r="F43" s="133">
        <v>534527</v>
      </c>
      <c r="G43" s="133">
        <v>140</v>
      </c>
      <c r="H43" s="145">
        <v>92</v>
      </c>
    </row>
    <row r="44" spans="1:8" s="86" customFormat="1" ht="15.75">
      <c r="A44" s="140">
        <v>313</v>
      </c>
      <c r="B44" s="141" t="s">
        <v>10</v>
      </c>
      <c r="C44" s="131">
        <f>SUM(C45:C46)</f>
        <v>1652240</v>
      </c>
      <c r="D44" s="131">
        <f>SUM(D45:D46)</f>
        <v>1903172</v>
      </c>
      <c r="E44" s="131">
        <f>SUM(E45:E46)</f>
        <v>1845525</v>
      </c>
      <c r="F44" s="131">
        <f>SUM(F45:F46)</f>
        <v>1841097</v>
      </c>
      <c r="G44" s="131">
        <v>111</v>
      </c>
      <c r="H44" s="142">
        <v>100</v>
      </c>
    </row>
    <row r="45" spans="1:8" s="85" customFormat="1" ht="15">
      <c r="A45" s="143">
        <v>3132</v>
      </c>
      <c r="B45" s="146" t="s">
        <v>83</v>
      </c>
      <c r="C45" s="133">
        <v>1652240</v>
      </c>
      <c r="D45" s="133">
        <v>1903172</v>
      </c>
      <c r="E45" s="133">
        <v>1845525</v>
      </c>
      <c r="F45" s="133">
        <v>1835838</v>
      </c>
      <c r="G45" s="133">
        <v>111</v>
      </c>
      <c r="H45" s="145">
        <v>100</v>
      </c>
    </row>
    <row r="46" spans="1:8" s="85" customFormat="1" ht="30.75">
      <c r="A46" s="143">
        <v>3133</v>
      </c>
      <c r="B46" s="146" t="s">
        <v>84</v>
      </c>
      <c r="C46" s="133">
        <v>0</v>
      </c>
      <c r="D46" s="133">
        <v>0</v>
      </c>
      <c r="E46" s="133">
        <v>0</v>
      </c>
      <c r="F46" s="133">
        <v>5259</v>
      </c>
      <c r="G46" s="133">
        <v>0</v>
      </c>
      <c r="H46" s="145">
        <v>0</v>
      </c>
    </row>
    <row r="47" spans="1:8" s="86" customFormat="1" ht="15.75">
      <c r="A47" s="140">
        <v>32</v>
      </c>
      <c r="B47" s="141" t="s">
        <v>11</v>
      </c>
      <c r="C47" s="131">
        <f>SUM(C48,C51,C58,C68,C70)</f>
        <v>2437008</v>
      </c>
      <c r="D47" s="131">
        <f>SUM(D48,D51,D58,D68,D70)</f>
        <v>2502433</v>
      </c>
      <c r="E47" s="131">
        <f>SUM(E48,E51,E58,E68,E70)</f>
        <v>2813828</v>
      </c>
      <c r="F47" s="131">
        <f>SUM(F48,F51,F58,F68,F70)</f>
        <v>2673690</v>
      </c>
      <c r="G47" s="131">
        <v>110</v>
      </c>
      <c r="H47" s="147">
        <v>95</v>
      </c>
    </row>
    <row r="48" spans="1:8" s="86" customFormat="1" ht="15.75">
      <c r="A48" s="140">
        <v>321</v>
      </c>
      <c r="B48" s="141" t="s">
        <v>12</v>
      </c>
      <c r="C48" s="131">
        <f>SUM(C49:C50)</f>
        <v>310980</v>
      </c>
      <c r="D48" s="131">
        <f>SUM(D49:D50)</f>
        <v>358460</v>
      </c>
      <c r="E48" s="131">
        <f>SUM(E49:E50)</f>
        <v>477575</v>
      </c>
      <c r="F48" s="131">
        <f>SUM(F49:F50)</f>
        <v>462160</v>
      </c>
      <c r="G48" s="131">
        <v>149</v>
      </c>
      <c r="H48" s="142">
        <v>97</v>
      </c>
    </row>
    <row r="49" spans="1:8" s="85" customFormat="1" ht="15">
      <c r="A49" s="143" t="s">
        <v>85</v>
      </c>
      <c r="B49" s="146" t="s">
        <v>86</v>
      </c>
      <c r="C49" s="133">
        <v>61483</v>
      </c>
      <c r="D49" s="133">
        <v>78400</v>
      </c>
      <c r="E49" s="133">
        <v>118901</v>
      </c>
      <c r="F49" s="133">
        <v>111487</v>
      </c>
      <c r="G49" s="133">
        <v>181</v>
      </c>
      <c r="H49" s="145">
        <v>94</v>
      </c>
    </row>
    <row r="50" spans="1:8" s="85" customFormat="1" ht="30.75">
      <c r="A50" s="143" t="s">
        <v>87</v>
      </c>
      <c r="B50" s="146" t="s">
        <v>13</v>
      </c>
      <c r="C50" s="133">
        <v>249497</v>
      </c>
      <c r="D50" s="133">
        <v>280060</v>
      </c>
      <c r="E50" s="133">
        <v>358674</v>
      </c>
      <c r="F50" s="133">
        <v>350673</v>
      </c>
      <c r="G50" s="133">
        <v>141</v>
      </c>
      <c r="H50" s="145">
        <v>98</v>
      </c>
    </row>
    <row r="51" spans="1:8" s="86" customFormat="1" ht="15.75">
      <c r="A51" s="140">
        <v>322</v>
      </c>
      <c r="B51" s="141" t="s">
        <v>14</v>
      </c>
      <c r="C51" s="131">
        <v>971641</v>
      </c>
      <c r="D51" s="131">
        <v>1238870</v>
      </c>
      <c r="E51" s="131">
        <v>1124491</v>
      </c>
      <c r="F51" s="131">
        <v>1037717</v>
      </c>
      <c r="G51" s="131">
        <v>107</v>
      </c>
      <c r="H51" s="142">
        <v>92</v>
      </c>
    </row>
    <row r="52" spans="1:8" s="85" customFormat="1" ht="15">
      <c r="A52" s="143" t="s">
        <v>88</v>
      </c>
      <c r="B52" s="146" t="s">
        <v>15</v>
      </c>
      <c r="C52" s="133">
        <v>117440</v>
      </c>
      <c r="D52" s="133">
        <v>114000</v>
      </c>
      <c r="E52" s="133">
        <v>175044</v>
      </c>
      <c r="F52" s="133">
        <v>175044</v>
      </c>
      <c r="G52" s="133">
        <v>149</v>
      </c>
      <c r="H52" s="145">
        <v>100</v>
      </c>
    </row>
    <row r="53" spans="1:8" s="85" customFormat="1" ht="15">
      <c r="A53" s="143">
        <v>3222</v>
      </c>
      <c r="B53" s="146" t="s">
        <v>150</v>
      </c>
      <c r="C53" s="133">
        <v>443139</v>
      </c>
      <c r="D53" s="133">
        <v>551870</v>
      </c>
      <c r="E53" s="133">
        <v>466558</v>
      </c>
      <c r="F53" s="133">
        <v>486367</v>
      </c>
      <c r="G53" s="133">
        <v>110</v>
      </c>
      <c r="H53" s="145">
        <v>82</v>
      </c>
    </row>
    <row r="54" spans="1:8" s="85" customFormat="1" ht="15">
      <c r="A54" s="143" t="s">
        <v>89</v>
      </c>
      <c r="B54" s="146" t="s">
        <v>90</v>
      </c>
      <c r="C54" s="133">
        <v>356784</v>
      </c>
      <c r="D54" s="133">
        <v>516000</v>
      </c>
      <c r="E54" s="133">
        <v>445897</v>
      </c>
      <c r="F54" s="133">
        <v>331148</v>
      </c>
      <c r="G54" s="133">
        <v>93</v>
      </c>
      <c r="H54" s="145">
        <v>74</v>
      </c>
    </row>
    <row r="55" spans="1:8" s="85" customFormat="1" ht="30.75">
      <c r="A55" s="143" t="s">
        <v>91</v>
      </c>
      <c r="B55" s="146" t="s">
        <v>92</v>
      </c>
      <c r="C55" s="133">
        <v>29256</v>
      </c>
      <c r="D55" s="133">
        <v>32000</v>
      </c>
      <c r="E55" s="133">
        <v>26538</v>
      </c>
      <c r="F55" s="133">
        <v>26412</v>
      </c>
      <c r="G55" s="133">
        <v>90</v>
      </c>
      <c r="H55" s="145">
        <v>100</v>
      </c>
    </row>
    <row r="56" spans="1:8" s="85" customFormat="1" ht="15">
      <c r="A56" s="143">
        <v>3225</v>
      </c>
      <c r="B56" s="146" t="s">
        <v>151</v>
      </c>
      <c r="C56" s="133">
        <v>13926</v>
      </c>
      <c r="D56" s="133">
        <v>11000</v>
      </c>
      <c r="E56" s="133">
        <v>10454</v>
      </c>
      <c r="F56" s="133">
        <v>14051</v>
      </c>
      <c r="G56" s="133">
        <v>107</v>
      </c>
      <c r="H56" s="145">
        <v>134</v>
      </c>
    </row>
    <row r="57" spans="1:8" s="85" customFormat="1" ht="15">
      <c r="A57" s="143">
        <v>3227</v>
      </c>
      <c r="B57" s="146" t="s">
        <v>152</v>
      </c>
      <c r="C57" s="133">
        <v>11096</v>
      </c>
      <c r="D57" s="133">
        <v>14000</v>
      </c>
      <c r="E57" s="133">
        <v>12696</v>
      </c>
      <c r="F57" s="133">
        <v>4695</v>
      </c>
      <c r="G57" s="133">
        <v>42</v>
      </c>
      <c r="H57" s="145">
        <v>37</v>
      </c>
    </row>
    <row r="58" spans="1:8" s="86" customFormat="1" ht="15.75">
      <c r="A58" s="140">
        <v>323</v>
      </c>
      <c r="B58" s="141" t="s">
        <v>16</v>
      </c>
      <c r="C58" s="131">
        <f>SUM(C59:C67)</f>
        <v>1001208</v>
      </c>
      <c r="D58" s="131">
        <v>687078</v>
      </c>
      <c r="E58" s="131">
        <v>860182</v>
      </c>
      <c r="F58" s="131">
        <f>SUM(F59:F67)</f>
        <v>847486</v>
      </c>
      <c r="G58" s="131">
        <v>85</v>
      </c>
      <c r="H58" s="142">
        <v>98</v>
      </c>
    </row>
    <row r="59" spans="1:8" s="85" customFormat="1" ht="15">
      <c r="A59" s="143" t="s">
        <v>94</v>
      </c>
      <c r="B59" s="146" t="s">
        <v>95</v>
      </c>
      <c r="C59" s="133">
        <v>278455</v>
      </c>
      <c r="D59" s="133">
        <v>266000</v>
      </c>
      <c r="E59" s="133">
        <v>449812</v>
      </c>
      <c r="F59" s="133">
        <v>455474</v>
      </c>
      <c r="G59" s="133">
        <v>164</v>
      </c>
      <c r="H59" s="145">
        <v>101</v>
      </c>
    </row>
    <row r="60" spans="1:8" s="85" customFormat="1" ht="15">
      <c r="A60" s="143" t="s">
        <v>96</v>
      </c>
      <c r="B60" s="146" t="s">
        <v>97</v>
      </c>
      <c r="C60" s="133">
        <v>448739</v>
      </c>
      <c r="D60" s="133">
        <v>163000</v>
      </c>
      <c r="E60" s="133">
        <v>149943</v>
      </c>
      <c r="F60" s="133">
        <v>123783</v>
      </c>
      <c r="G60" s="133">
        <v>28</v>
      </c>
      <c r="H60" s="145">
        <v>83</v>
      </c>
    </row>
    <row r="61" spans="1:8" s="85" customFormat="1" ht="15">
      <c r="A61" s="143">
        <v>3233</v>
      </c>
      <c r="B61" s="146" t="s">
        <v>153</v>
      </c>
      <c r="C61" s="133">
        <v>2430</v>
      </c>
      <c r="D61" s="133">
        <v>2470</v>
      </c>
      <c r="E61" s="133">
        <v>2270</v>
      </c>
      <c r="F61" s="133">
        <v>2430</v>
      </c>
      <c r="G61" s="133">
        <v>100</v>
      </c>
      <c r="H61" s="145">
        <v>107</v>
      </c>
    </row>
    <row r="62" spans="1:8" s="85" customFormat="1" ht="15">
      <c r="A62" s="143" t="s">
        <v>98</v>
      </c>
      <c r="B62" s="146" t="s">
        <v>99</v>
      </c>
      <c r="C62" s="133">
        <v>190903</v>
      </c>
      <c r="D62" s="133">
        <v>196608</v>
      </c>
      <c r="E62" s="133">
        <v>182276</v>
      </c>
      <c r="F62" s="133">
        <v>199269</v>
      </c>
      <c r="G62" s="133">
        <v>104</v>
      </c>
      <c r="H62" s="145">
        <v>109</v>
      </c>
    </row>
    <row r="63" spans="1:8" s="85" customFormat="1" ht="15">
      <c r="A63" s="143">
        <v>3235</v>
      </c>
      <c r="B63" s="146" t="s">
        <v>154</v>
      </c>
      <c r="C63" s="133">
        <v>11165</v>
      </c>
      <c r="D63" s="133">
        <v>15000</v>
      </c>
      <c r="E63" s="133">
        <v>25527</v>
      </c>
      <c r="F63" s="133">
        <v>19018</v>
      </c>
      <c r="G63" s="133">
        <v>170</v>
      </c>
      <c r="H63" s="145">
        <v>75</v>
      </c>
    </row>
    <row r="64" spans="1:8" s="85" customFormat="1" ht="15">
      <c r="A64" s="143">
        <v>3236</v>
      </c>
      <c r="B64" s="146" t="s">
        <v>155</v>
      </c>
      <c r="C64" s="133">
        <v>23290</v>
      </c>
      <c r="D64" s="133">
        <v>18000</v>
      </c>
      <c r="E64" s="133">
        <v>19100</v>
      </c>
      <c r="F64" s="133">
        <v>19348</v>
      </c>
      <c r="G64" s="133">
        <v>83</v>
      </c>
      <c r="H64" s="145">
        <v>104</v>
      </c>
    </row>
    <row r="65" spans="1:8" s="85" customFormat="1" ht="15">
      <c r="A65" s="143">
        <v>3237</v>
      </c>
      <c r="B65" s="146" t="s">
        <v>156</v>
      </c>
      <c r="C65" s="133">
        <v>20621</v>
      </c>
      <c r="D65" s="133"/>
      <c r="E65" s="133">
        <v>3936</v>
      </c>
      <c r="F65" s="133">
        <v>3936</v>
      </c>
      <c r="G65" s="133">
        <v>19</v>
      </c>
      <c r="H65" s="145">
        <v>100</v>
      </c>
    </row>
    <row r="66" spans="1:8" s="85" customFormat="1" ht="15">
      <c r="A66" s="143" t="s">
        <v>100</v>
      </c>
      <c r="B66" s="146" t="s">
        <v>101</v>
      </c>
      <c r="C66" s="133">
        <v>6725</v>
      </c>
      <c r="D66" s="133">
        <v>3000</v>
      </c>
      <c r="E66" s="133">
        <v>3825</v>
      </c>
      <c r="F66" s="133">
        <v>3600</v>
      </c>
      <c r="G66" s="133">
        <v>54</v>
      </c>
      <c r="H66" s="145">
        <v>94</v>
      </c>
    </row>
    <row r="67" spans="1:8" s="85" customFormat="1" ht="15">
      <c r="A67" s="143" t="s">
        <v>102</v>
      </c>
      <c r="B67" s="146" t="s">
        <v>17</v>
      </c>
      <c r="C67" s="133">
        <v>18880</v>
      </c>
      <c r="D67" s="133">
        <v>25000</v>
      </c>
      <c r="E67" s="133">
        <v>23493</v>
      </c>
      <c r="F67" s="133">
        <v>20628</v>
      </c>
      <c r="G67" s="133">
        <v>109</v>
      </c>
      <c r="H67" s="145">
        <v>88</v>
      </c>
    </row>
    <row r="68" spans="1:8" s="86" customFormat="1" ht="32.25">
      <c r="A68" s="140">
        <v>324</v>
      </c>
      <c r="B68" s="141" t="s">
        <v>23</v>
      </c>
      <c r="C68" s="131">
        <f>SUM(C69)</f>
        <v>0</v>
      </c>
      <c r="D68" s="131">
        <f>SUM(D69)</f>
        <v>0</v>
      </c>
      <c r="E68" s="131">
        <f>SUM(E69)</f>
        <v>0</v>
      </c>
      <c r="F68" s="131">
        <f>SUM(F69)</f>
        <v>0</v>
      </c>
      <c r="G68" s="131">
        <v>0</v>
      </c>
      <c r="H68" s="142">
        <v>0</v>
      </c>
    </row>
    <row r="69" spans="1:8" s="85" customFormat="1" ht="30.75">
      <c r="A69" s="143">
        <v>3241</v>
      </c>
      <c r="B69" s="146" t="s">
        <v>23</v>
      </c>
      <c r="C69" s="133">
        <v>0</v>
      </c>
      <c r="D69" s="133">
        <v>0</v>
      </c>
      <c r="E69" s="133">
        <v>0</v>
      </c>
      <c r="F69" s="133">
        <v>0</v>
      </c>
      <c r="G69" s="133">
        <v>0</v>
      </c>
      <c r="H69" s="145">
        <v>0</v>
      </c>
    </row>
    <row r="70" spans="1:8" s="86" customFormat="1" ht="15.75">
      <c r="A70" s="140">
        <v>329</v>
      </c>
      <c r="B70" s="141" t="s">
        <v>18</v>
      </c>
      <c r="C70" s="131">
        <v>153179</v>
      </c>
      <c r="D70" s="131">
        <v>218025</v>
      </c>
      <c r="E70" s="131">
        <v>351580</v>
      </c>
      <c r="F70" s="131">
        <v>326327</v>
      </c>
      <c r="G70" s="131">
        <v>213</v>
      </c>
      <c r="H70" s="142">
        <v>93</v>
      </c>
    </row>
    <row r="71" spans="1:8" s="85" customFormat="1" ht="30.75">
      <c r="A71" s="143" t="s">
        <v>103</v>
      </c>
      <c r="B71" s="146" t="s">
        <v>104</v>
      </c>
      <c r="C71" s="133">
        <v>0</v>
      </c>
      <c r="D71" s="133">
        <v>0</v>
      </c>
      <c r="E71" s="133">
        <v>0</v>
      </c>
      <c r="F71" s="133">
        <v>0</v>
      </c>
      <c r="G71" s="133">
        <v>0</v>
      </c>
      <c r="H71" s="145">
        <v>0</v>
      </c>
    </row>
    <row r="72" spans="1:8" s="85" customFormat="1" ht="15">
      <c r="A72" s="143">
        <v>3292</v>
      </c>
      <c r="B72" s="146" t="s">
        <v>157</v>
      </c>
      <c r="C72" s="133">
        <v>5842</v>
      </c>
      <c r="D72" s="133">
        <v>2000</v>
      </c>
      <c r="E72" s="133">
        <v>5930</v>
      </c>
      <c r="F72" s="133">
        <v>5929</v>
      </c>
      <c r="G72" s="133">
        <v>101</v>
      </c>
      <c r="H72" s="145">
        <v>100</v>
      </c>
    </row>
    <row r="73" spans="1:8" s="85" customFormat="1" ht="15">
      <c r="A73" s="143" t="s">
        <v>105</v>
      </c>
      <c r="B73" s="146" t="s">
        <v>106</v>
      </c>
      <c r="C73" s="133">
        <v>19527</v>
      </c>
      <c r="D73" s="133">
        <v>17700</v>
      </c>
      <c r="E73" s="133">
        <v>1300</v>
      </c>
      <c r="F73" s="133">
        <v>200</v>
      </c>
      <c r="G73" s="133">
        <v>1</v>
      </c>
      <c r="H73" s="145">
        <v>15</v>
      </c>
    </row>
    <row r="74" spans="1:8" s="85" customFormat="1" ht="15">
      <c r="A74" s="143">
        <v>3294</v>
      </c>
      <c r="B74" s="146" t="s">
        <v>158</v>
      </c>
      <c r="C74" s="133">
        <v>1200</v>
      </c>
      <c r="D74" s="133">
        <v>1500</v>
      </c>
      <c r="E74" s="133">
        <v>2300</v>
      </c>
      <c r="F74" s="133">
        <v>1750</v>
      </c>
      <c r="G74" s="133">
        <v>146</v>
      </c>
      <c r="H74" s="145">
        <v>76</v>
      </c>
    </row>
    <row r="75" spans="1:8" s="85" customFormat="1" ht="15">
      <c r="A75" s="143">
        <v>3295</v>
      </c>
      <c r="B75" s="146" t="s">
        <v>107</v>
      </c>
      <c r="C75" s="133">
        <v>35025</v>
      </c>
      <c r="D75" s="133">
        <v>47825</v>
      </c>
      <c r="E75" s="133">
        <v>41300</v>
      </c>
      <c r="F75" s="133">
        <v>40970</v>
      </c>
      <c r="G75" s="133">
        <v>117</v>
      </c>
      <c r="H75" s="145">
        <v>99</v>
      </c>
    </row>
    <row r="76" spans="1:8" s="85" customFormat="1" ht="15">
      <c r="A76" s="143" t="s">
        <v>108</v>
      </c>
      <c r="B76" s="146" t="s">
        <v>18</v>
      </c>
      <c r="C76" s="133">
        <v>71429</v>
      </c>
      <c r="D76" s="133">
        <v>65000</v>
      </c>
      <c r="E76" s="133">
        <v>155000</v>
      </c>
      <c r="F76" s="133">
        <v>131728</v>
      </c>
      <c r="G76" s="133">
        <v>184</v>
      </c>
      <c r="H76" s="145">
        <v>85</v>
      </c>
    </row>
    <row r="77" spans="1:8" s="85" customFormat="1" ht="15">
      <c r="A77" s="143">
        <v>3296</v>
      </c>
      <c r="B77" s="146" t="s">
        <v>159</v>
      </c>
      <c r="C77" s="133">
        <v>20156</v>
      </c>
      <c r="D77" s="133">
        <v>84000</v>
      </c>
      <c r="E77" s="133">
        <v>145750</v>
      </c>
      <c r="F77" s="133">
        <v>145750</v>
      </c>
      <c r="G77" s="133">
        <v>723</v>
      </c>
      <c r="H77" s="145">
        <v>100</v>
      </c>
    </row>
    <row r="78" spans="1:8" s="86" customFormat="1" ht="15.75">
      <c r="A78" s="140">
        <v>34</v>
      </c>
      <c r="B78" s="141" t="s">
        <v>19</v>
      </c>
      <c r="C78" s="131">
        <f>SUM(C79)</f>
        <v>18406</v>
      </c>
      <c r="D78" s="131">
        <v>133500</v>
      </c>
      <c r="E78" s="131">
        <v>125600</v>
      </c>
      <c r="F78" s="131">
        <f>SUM(F79)</f>
        <v>125474</v>
      </c>
      <c r="G78" s="131">
        <v>682</v>
      </c>
      <c r="H78" s="147">
        <v>100</v>
      </c>
    </row>
    <row r="79" spans="1:8" s="86" customFormat="1" ht="15.75">
      <c r="A79" s="140">
        <v>343</v>
      </c>
      <c r="B79" s="141" t="s">
        <v>20</v>
      </c>
      <c r="C79" s="131">
        <v>18406</v>
      </c>
      <c r="D79" s="131">
        <f>SUM(D80)</f>
        <v>1500</v>
      </c>
      <c r="E79" s="131">
        <v>125600</v>
      </c>
      <c r="F79" s="131">
        <v>125474</v>
      </c>
      <c r="G79" s="131">
        <v>682</v>
      </c>
      <c r="H79" s="142">
        <v>100</v>
      </c>
    </row>
    <row r="80" spans="1:8" s="85" customFormat="1" ht="15">
      <c r="A80" s="143" t="s">
        <v>109</v>
      </c>
      <c r="B80" s="146" t="s">
        <v>110</v>
      </c>
      <c r="C80" s="133">
        <v>1463</v>
      </c>
      <c r="D80" s="133">
        <v>1500</v>
      </c>
      <c r="E80" s="133">
        <v>2000</v>
      </c>
      <c r="F80" s="133">
        <v>1875</v>
      </c>
      <c r="G80" s="133">
        <v>128</v>
      </c>
      <c r="H80" s="145">
        <v>94</v>
      </c>
    </row>
    <row r="81" spans="1:8" s="85" customFormat="1" ht="15">
      <c r="A81" s="143">
        <v>3433</v>
      </c>
      <c r="B81" s="146" t="s">
        <v>160</v>
      </c>
      <c r="C81" s="133">
        <v>16943</v>
      </c>
      <c r="D81" s="133">
        <v>132000</v>
      </c>
      <c r="E81" s="133">
        <v>123600</v>
      </c>
      <c r="F81" s="133">
        <v>123599</v>
      </c>
      <c r="G81" s="133">
        <v>730</v>
      </c>
      <c r="H81" s="145">
        <v>100</v>
      </c>
    </row>
    <row r="82" spans="1:8" s="85" customFormat="1" ht="32.25">
      <c r="A82" s="140">
        <v>372</v>
      </c>
      <c r="B82" s="141" t="s">
        <v>161</v>
      </c>
      <c r="C82" s="131">
        <v>6901</v>
      </c>
      <c r="D82" s="133">
        <v>20000</v>
      </c>
      <c r="E82" s="133">
        <v>0</v>
      </c>
      <c r="F82" s="133">
        <v>0</v>
      </c>
      <c r="G82" s="133">
        <v>0</v>
      </c>
      <c r="H82" s="145">
        <v>0</v>
      </c>
    </row>
    <row r="83" spans="1:8" s="85" customFormat="1" ht="15">
      <c r="A83" s="143">
        <v>3722</v>
      </c>
      <c r="B83" s="146" t="s">
        <v>162</v>
      </c>
      <c r="C83" s="133">
        <v>6901</v>
      </c>
      <c r="D83" s="133">
        <v>20000</v>
      </c>
      <c r="E83" s="133">
        <v>0</v>
      </c>
      <c r="F83" s="133">
        <v>0</v>
      </c>
      <c r="G83" s="133">
        <v>0</v>
      </c>
      <c r="H83" s="145">
        <v>0</v>
      </c>
    </row>
    <row r="84" spans="1:8" s="86" customFormat="1" ht="32.25">
      <c r="A84" s="140">
        <v>42</v>
      </c>
      <c r="B84" s="141" t="s">
        <v>22</v>
      </c>
      <c r="C84" s="131">
        <f>SUM(C85)</f>
        <v>307255</v>
      </c>
      <c r="D84" s="131">
        <f>SUM(D85)</f>
        <v>334900</v>
      </c>
      <c r="E84" s="131">
        <f>SUM(E85)</f>
        <v>2007151</v>
      </c>
      <c r="F84" s="131">
        <f>SUM(F85)</f>
        <v>354542</v>
      </c>
      <c r="G84" s="131">
        <v>115</v>
      </c>
      <c r="H84" s="142">
        <v>18</v>
      </c>
    </row>
    <row r="85" spans="1:8" s="86" customFormat="1" ht="15.75">
      <c r="A85" s="140">
        <v>422</v>
      </c>
      <c r="B85" s="141" t="s">
        <v>21</v>
      </c>
      <c r="C85" s="131">
        <f>SUM(C86:C92)</f>
        <v>307255</v>
      </c>
      <c r="D85" s="131">
        <f>SUM(D86:D92)</f>
        <v>334900</v>
      </c>
      <c r="E85" s="131">
        <f>SUM(E86:E92)</f>
        <v>2007151</v>
      </c>
      <c r="F85" s="131">
        <f>SUM(F86:F92)</f>
        <v>354542</v>
      </c>
      <c r="G85" s="131">
        <v>115</v>
      </c>
      <c r="H85" s="142">
        <v>18</v>
      </c>
    </row>
    <row r="86" spans="1:8" s="85" customFormat="1" ht="15">
      <c r="A86" s="143" t="s">
        <v>111</v>
      </c>
      <c r="B86" s="146" t="s">
        <v>112</v>
      </c>
      <c r="C86" s="133">
        <v>30897</v>
      </c>
      <c r="D86" s="133">
        <v>45000</v>
      </c>
      <c r="E86" s="133">
        <v>91152</v>
      </c>
      <c r="F86" s="133">
        <v>50807</v>
      </c>
      <c r="G86" s="133">
        <v>164</v>
      </c>
      <c r="H86" s="145">
        <v>56</v>
      </c>
    </row>
    <row r="87" spans="1:8" s="85" customFormat="1" ht="15">
      <c r="A87" s="148">
        <v>4223</v>
      </c>
      <c r="B87" s="149" t="s">
        <v>145</v>
      </c>
      <c r="C87" s="150">
        <v>0</v>
      </c>
      <c r="D87" s="150">
        <v>5000</v>
      </c>
      <c r="E87" s="150">
        <v>10000</v>
      </c>
      <c r="F87" s="150">
        <v>10000</v>
      </c>
      <c r="G87" s="150">
        <v>0</v>
      </c>
      <c r="H87" s="151">
        <v>100</v>
      </c>
    </row>
    <row r="88" spans="1:8" s="85" customFormat="1" ht="15">
      <c r="A88" s="148">
        <v>4227</v>
      </c>
      <c r="B88" s="149" t="s">
        <v>149</v>
      </c>
      <c r="C88" s="150">
        <v>10136</v>
      </c>
      <c r="D88" s="150">
        <v>0</v>
      </c>
      <c r="E88" s="150">
        <v>49140</v>
      </c>
      <c r="F88" s="150">
        <v>68535</v>
      </c>
      <c r="G88" s="150">
        <v>676</v>
      </c>
      <c r="H88" s="151">
        <v>139</v>
      </c>
    </row>
    <row r="89" spans="1:8" s="85" customFormat="1" ht="15">
      <c r="A89" s="148">
        <v>424</v>
      </c>
      <c r="B89" s="149" t="s">
        <v>144</v>
      </c>
      <c r="C89" s="150">
        <v>261122</v>
      </c>
      <c r="D89" s="150">
        <v>279900</v>
      </c>
      <c r="E89" s="150">
        <v>220734</v>
      </c>
      <c r="F89" s="150">
        <v>225200</v>
      </c>
      <c r="G89" s="150">
        <v>86</v>
      </c>
      <c r="H89" s="151">
        <v>102</v>
      </c>
    </row>
    <row r="90" spans="1:8" s="85" customFormat="1" ht="15">
      <c r="A90" s="148">
        <v>425</v>
      </c>
      <c r="B90" s="149" t="s">
        <v>146</v>
      </c>
      <c r="C90" s="150">
        <v>5100</v>
      </c>
      <c r="D90" s="150">
        <v>5000</v>
      </c>
      <c r="E90" s="150">
        <v>0</v>
      </c>
      <c r="F90" s="150">
        <v>0</v>
      </c>
      <c r="G90" s="150">
        <v>0</v>
      </c>
      <c r="H90" s="151">
        <v>0</v>
      </c>
    </row>
    <row r="91" spans="1:8" s="85" customFormat="1" ht="15">
      <c r="A91" s="148">
        <v>421</v>
      </c>
      <c r="B91" s="149" t="s">
        <v>147</v>
      </c>
      <c r="C91" s="150">
        <v>0</v>
      </c>
      <c r="D91" s="150">
        <v>0</v>
      </c>
      <c r="E91" s="150">
        <v>0</v>
      </c>
      <c r="F91" s="150">
        <v>0</v>
      </c>
      <c r="G91" s="150">
        <v>0</v>
      </c>
      <c r="H91" s="151">
        <v>0</v>
      </c>
    </row>
    <row r="92" spans="1:8" s="85" customFormat="1" ht="15">
      <c r="A92" s="148">
        <v>4212</v>
      </c>
      <c r="B92" s="149" t="s">
        <v>148</v>
      </c>
      <c r="C92" s="150">
        <v>0</v>
      </c>
      <c r="D92" s="150">
        <v>0</v>
      </c>
      <c r="E92" s="150">
        <v>1636125</v>
      </c>
      <c r="F92" s="150">
        <v>0</v>
      </c>
      <c r="G92" s="150">
        <v>0</v>
      </c>
      <c r="H92" s="151">
        <v>0</v>
      </c>
    </row>
    <row r="93" spans="1:8" s="94" customFormat="1" ht="18">
      <c r="A93" s="388" t="s">
        <v>119</v>
      </c>
      <c r="B93" s="389"/>
      <c r="C93" s="152">
        <v>14771252</v>
      </c>
      <c r="D93" s="152">
        <f>SUM(D39,D47,D78,D84)</f>
        <v>16305088</v>
      </c>
      <c r="E93" s="152">
        <f>SUM(E39,E47,E78,E84)</f>
        <v>18662140</v>
      </c>
      <c r="F93" s="152">
        <f>SUM(F39,F47,F78,F84)</f>
        <v>16656157</v>
      </c>
      <c r="G93" s="152">
        <v>113</v>
      </c>
      <c r="H93" s="153">
        <v>89</v>
      </c>
    </row>
    <row r="94" spans="1:8" s="61" customFormat="1" ht="15">
      <c r="A94" s="154"/>
      <c r="B94" s="154"/>
      <c r="C94" s="154"/>
      <c r="D94" s="154"/>
      <c r="E94" s="154"/>
      <c r="F94" s="154"/>
      <c r="G94" s="154"/>
      <c r="H94" s="155"/>
    </row>
    <row r="95" spans="1:8" s="61" customFormat="1" ht="20.25">
      <c r="A95" s="41"/>
      <c r="B95" s="41"/>
      <c r="C95" s="41"/>
      <c r="D95" s="41"/>
      <c r="E95" s="41"/>
      <c r="F95" s="41"/>
      <c r="G95" s="41"/>
      <c r="H95" s="22"/>
    </row>
    <row r="96" spans="1:8" s="61" customFormat="1" ht="20.25">
      <c r="A96" s="41"/>
      <c r="B96" s="41"/>
      <c r="C96" s="41"/>
      <c r="D96" s="41"/>
      <c r="E96" s="41"/>
      <c r="F96" s="41"/>
      <c r="G96" s="41"/>
      <c r="H96" s="22"/>
    </row>
    <row r="97" spans="1:8" s="61" customFormat="1" ht="20.25">
      <c r="A97" s="41"/>
      <c r="B97" s="41"/>
      <c r="C97" s="41"/>
      <c r="D97" s="41"/>
      <c r="E97" s="41"/>
      <c r="F97" s="41"/>
      <c r="G97" s="41"/>
      <c r="H97" s="22"/>
    </row>
    <row r="98" spans="1:8" s="61" customFormat="1" ht="20.25">
      <c r="A98" s="41"/>
      <c r="B98" s="41"/>
      <c r="C98" s="41"/>
      <c r="D98" s="41"/>
      <c r="E98" s="41"/>
      <c r="F98" s="41"/>
      <c r="G98" s="41"/>
      <c r="H98" s="22"/>
    </row>
    <row r="99" spans="1:8" s="61" customFormat="1" ht="20.25">
      <c r="A99" s="41"/>
      <c r="B99" s="41"/>
      <c r="C99" s="41"/>
      <c r="D99" s="41"/>
      <c r="E99" s="41"/>
      <c r="F99" s="41"/>
      <c r="G99" s="41"/>
      <c r="H99" s="22"/>
    </row>
    <row r="100" spans="1:8" s="61" customFormat="1" ht="20.25">
      <c r="A100" s="41"/>
      <c r="B100" s="41"/>
      <c r="C100" s="41"/>
      <c r="D100" s="41"/>
      <c r="E100" s="41"/>
      <c r="F100" s="41"/>
      <c r="G100" s="41"/>
      <c r="H100" s="22"/>
    </row>
    <row r="101" spans="1:8" s="61" customFormat="1" ht="20.25">
      <c r="A101" s="41"/>
      <c r="B101" s="41"/>
      <c r="C101" s="41"/>
      <c r="D101" s="41"/>
      <c r="E101" s="41"/>
      <c r="F101" s="41"/>
      <c r="G101" s="41"/>
      <c r="H101" s="22"/>
    </row>
    <row r="102" spans="1:8" s="61" customFormat="1" ht="20.25">
      <c r="A102" s="41"/>
      <c r="B102" s="41"/>
      <c r="C102" s="41"/>
      <c r="D102" s="41"/>
      <c r="E102" s="41"/>
      <c r="F102" s="41"/>
      <c r="G102" s="41"/>
      <c r="H102" s="22"/>
    </row>
    <row r="103" spans="1:8" s="61" customFormat="1" ht="20.25">
      <c r="A103" s="41"/>
      <c r="B103" s="41"/>
      <c r="C103" s="41"/>
      <c r="D103" s="41"/>
      <c r="E103" s="41"/>
      <c r="F103" s="41"/>
      <c r="G103" s="41"/>
      <c r="H103" s="22"/>
    </row>
    <row r="104" spans="1:8" s="61" customFormat="1" ht="20.25">
      <c r="A104" s="41"/>
      <c r="B104" s="41"/>
      <c r="C104" s="41"/>
      <c r="D104" s="41"/>
      <c r="E104" s="41"/>
      <c r="F104" s="41"/>
      <c r="G104" s="41"/>
      <c r="H104" s="22"/>
    </row>
    <row r="107" ht="13.5">
      <c r="D107" s="39"/>
    </row>
  </sheetData>
  <sheetProtection/>
  <mergeCells count="24">
    <mergeCell ref="A1:G1"/>
    <mergeCell ref="A4:G4"/>
    <mergeCell ref="A6:A7"/>
    <mergeCell ref="B6:B7"/>
    <mergeCell ref="C6:C7"/>
    <mergeCell ref="D6:D7"/>
    <mergeCell ref="E6:E7"/>
    <mergeCell ref="B36:B37"/>
    <mergeCell ref="C36:C37"/>
    <mergeCell ref="D36:D37"/>
    <mergeCell ref="A32:B32"/>
    <mergeCell ref="H6:H7"/>
    <mergeCell ref="A8:B8"/>
    <mergeCell ref="A35:G35"/>
    <mergeCell ref="A93:B93"/>
    <mergeCell ref="A2:H2"/>
    <mergeCell ref="E36:E37"/>
    <mergeCell ref="F36:F37"/>
    <mergeCell ref="F6:F7"/>
    <mergeCell ref="G6:G7"/>
    <mergeCell ref="G36:G37"/>
    <mergeCell ref="H36:H37"/>
    <mergeCell ref="A38:B38"/>
    <mergeCell ref="A36:A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9"/>
  <sheetViews>
    <sheetView zoomScale="85" zoomScaleNormal="85" zoomScalePageLayoutView="0" workbookViewId="0" topLeftCell="A1">
      <selection activeCell="J84" sqref="J84"/>
    </sheetView>
  </sheetViews>
  <sheetFormatPr defaultColWidth="9.140625" defaultRowHeight="12.75"/>
  <cols>
    <col min="1" max="1" width="11.57421875" style="3" customWidth="1"/>
    <col min="2" max="2" width="44.7109375" style="3" customWidth="1"/>
    <col min="3" max="3" width="17.7109375" style="3" customWidth="1"/>
    <col min="4" max="7" width="17.7109375" style="14" customWidth="1"/>
    <col min="8" max="13" width="15.140625" style="3" customWidth="1"/>
    <col min="14" max="14" width="16.7109375" style="3" hidden="1" customWidth="1"/>
    <col min="15" max="15" width="16.421875" style="3" hidden="1" customWidth="1"/>
    <col min="16" max="16" width="12.57421875" style="3" hidden="1" customWidth="1"/>
    <col min="17" max="17" width="15.140625" style="3" customWidth="1"/>
    <col min="18" max="16384" width="9.140625" style="3" customWidth="1"/>
  </cols>
  <sheetData>
    <row r="1" spans="1:8" ht="49.5" customHeight="1">
      <c r="A1" s="390" t="s">
        <v>124</v>
      </c>
      <c r="B1" s="390"/>
      <c r="C1" s="390"/>
      <c r="D1" s="390"/>
      <c r="E1" s="390"/>
      <c r="F1" s="390"/>
      <c r="G1" s="390"/>
      <c r="H1" s="2"/>
    </row>
    <row r="3" spans="1:7" ht="20.25">
      <c r="A3" s="399" t="s">
        <v>28</v>
      </c>
      <c r="B3" s="399"/>
      <c r="C3" s="399"/>
      <c r="D3" s="399"/>
      <c r="E3" s="399"/>
      <c r="F3" s="399"/>
      <c r="G3" s="399"/>
    </row>
    <row r="5" spans="1:7" s="5" customFormat="1" ht="14.25">
      <c r="A5" s="4" t="s">
        <v>36</v>
      </c>
      <c r="D5" s="6"/>
      <c r="E5" s="6"/>
      <c r="F5" s="6"/>
      <c r="G5" s="6"/>
    </row>
    <row r="6" spans="1:8" ht="15.75" customHeight="1">
      <c r="A6" s="393" t="s">
        <v>29</v>
      </c>
      <c r="B6" s="395" t="s">
        <v>3</v>
      </c>
      <c r="C6" s="395" t="s">
        <v>130</v>
      </c>
      <c r="D6" s="391" t="s">
        <v>131</v>
      </c>
      <c r="E6" s="391" t="s">
        <v>132</v>
      </c>
      <c r="F6" s="391" t="s">
        <v>163</v>
      </c>
      <c r="G6" s="391" t="s">
        <v>74</v>
      </c>
      <c r="H6" s="391" t="s">
        <v>74</v>
      </c>
    </row>
    <row r="7" spans="1:8" ht="31.5" customHeight="1">
      <c r="A7" s="394"/>
      <c r="B7" s="396"/>
      <c r="C7" s="396"/>
      <c r="D7" s="392"/>
      <c r="E7" s="392"/>
      <c r="F7" s="392"/>
      <c r="G7" s="392"/>
      <c r="H7" s="392"/>
    </row>
    <row r="8" spans="1:8" s="61" customFormat="1" ht="15">
      <c r="A8" s="398">
        <v>1</v>
      </c>
      <c r="B8" s="398"/>
      <c r="C8" s="107">
        <v>2</v>
      </c>
      <c r="D8" s="108">
        <v>3</v>
      </c>
      <c r="E8" s="108">
        <v>4</v>
      </c>
      <c r="F8" s="108">
        <v>5</v>
      </c>
      <c r="G8" s="108" t="s">
        <v>75</v>
      </c>
      <c r="H8" s="108" t="s">
        <v>76</v>
      </c>
    </row>
    <row r="9" spans="1:8" ht="36">
      <c r="A9" s="165">
        <v>67</v>
      </c>
      <c r="B9" s="166" t="s">
        <v>37</v>
      </c>
      <c r="C9" s="168">
        <f>SUM(C10:C11)</f>
        <v>2084575</v>
      </c>
      <c r="D9" s="168">
        <f>SUM(D10:D11)</f>
        <v>1950848</v>
      </c>
      <c r="E9" s="168">
        <f>SUM(E10:E11)</f>
        <v>2051434</v>
      </c>
      <c r="F9" s="168">
        <f>SUM(F10:F11)</f>
        <v>1788687</v>
      </c>
      <c r="G9" s="358">
        <v>86</v>
      </c>
      <c r="H9" s="359">
        <v>87</v>
      </c>
    </row>
    <row r="10" spans="1:8" ht="36">
      <c r="A10" s="175">
        <v>6711</v>
      </c>
      <c r="B10" s="176" t="s">
        <v>38</v>
      </c>
      <c r="C10" s="213">
        <v>2082787</v>
      </c>
      <c r="D10" s="178">
        <v>1948948</v>
      </c>
      <c r="E10" s="178">
        <v>2039700</v>
      </c>
      <c r="F10" s="178">
        <v>1776953</v>
      </c>
      <c r="G10" s="360">
        <v>85</v>
      </c>
      <c r="H10" s="361">
        <v>85</v>
      </c>
    </row>
    <row r="11" spans="1:8" ht="54">
      <c r="A11" s="184">
        <v>6712</v>
      </c>
      <c r="B11" s="185" t="s">
        <v>39</v>
      </c>
      <c r="C11" s="214">
        <v>1788</v>
      </c>
      <c r="D11" s="187">
        <v>1900</v>
      </c>
      <c r="E11" s="187">
        <v>11734</v>
      </c>
      <c r="F11" s="187">
        <v>11734</v>
      </c>
      <c r="G11" s="363">
        <v>656</v>
      </c>
      <c r="H11" s="364">
        <v>100</v>
      </c>
    </row>
    <row r="12" spans="1:8" ht="21.75" customHeight="1">
      <c r="A12" s="420" t="s">
        <v>40</v>
      </c>
      <c r="B12" s="420"/>
      <c r="C12" s="193">
        <f>SUM(C10:C11)</f>
        <v>2084575</v>
      </c>
      <c r="D12" s="193">
        <f>SUM(D10:D11)</f>
        <v>1950848</v>
      </c>
      <c r="E12" s="193">
        <f>SUM(E10:E11)</f>
        <v>2051434</v>
      </c>
      <c r="F12" s="193">
        <f>SUM(F10:F11)</f>
        <v>1788687</v>
      </c>
      <c r="G12" s="193">
        <v>86</v>
      </c>
      <c r="H12" s="193">
        <v>87</v>
      </c>
    </row>
    <row r="13" spans="1:7" ht="14.25">
      <c r="A13" s="55"/>
      <c r="B13" s="55"/>
      <c r="C13" s="55"/>
      <c r="D13" s="12"/>
      <c r="E13" s="12"/>
      <c r="F13" s="12"/>
      <c r="G13" s="12"/>
    </row>
    <row r="14" spans="1:7" ht="14.25">
      <c r="A14" s="4" t="s">
        <v>41</v>
      </c>
      <c r="B14" s="5"/>
      <c r="C14" s="5"/>
      <c r="D14" s="6"/>
      <c r="E14" s="6"/>
      <c r="F14" s="6"/>
      <c r="G14" s="6"/>
    </row>
    <row r="15" spans="1:8" ht="13.5">
      <c r="A15" s="393" t="s">
        <v>29</v>
      </c>
      <c r="B15" s="395" t="s">
        <v>3</v>
      </c>
      <c r="C15" s="395" t="s">
        <v>130</v>
      </c>
      <c r="D15" s="391" t="s">
        <v>131</v>
      </c>
      <c r="E15" s="391" t="s">
        <v>132</v>
      </c>
      <c r="F15" s="391" t="s">
        <v>133</v>
      </c>
      <c r="G15" s="391" t="s">
        <v>74</v>
      </c>
      <c r="H15" s="391" t="s">
        <v>74</v>
      </c>
    </row>
    <row r="16" spans="1:8" ht="30" customHeight="1">
      <c r="A16" s="394"/>
      <c r="B16" s="396"/>
      <c r="C16" s="396"/>
      <c r="D16" s="392"/>
      <c r="E16" s="392"/>
      <c r="F16" s="392"/>
      <c r="G16" s="392"/>
      <c r="H16" s="392"/>
    </row>
    <row r="17" spans="1:8" s="61" customFormat="1" ht="15">
      <c r="A17" s="398">
        <v>1</v>
      </c>
      <c r="B17" s="398"/>
      <c r="C17" s="107">
        <v>2</v>
      </c>
      <c r="D17" s="108">
        <v>3</v>
      </c>
      <c r="E17" s="108">
        <v>4</v>
      </c>
      <c r="F17" s="108">
        <v>5</v>
      </c>
      <c r="G17" s="108" t="s">
        <v>75</v>
      </c>
      <c r="H17" s="108" t="s">
        <v>76</v>
      </c>
    </row>
    <row r="18" spans="1:8" ht="36">
      <c r="A18" s="165">
        <v>66</v>
      </c>
      <c r="B18" s="166" t="s">
        <v>44</v>
      </c>
      <c r="C18" s="168">
        <v>289145</v>
      </c>
      <c r="D18" s="168">
        <v>297790</v>
      </c>
      <c r="E18" s="168">
        <v>369539</v>
      </c>
      <c r="F18" s="168">
        <v>299203</v>
      </c>
      <c r="G18" s="358">
        <v>103</v>
      </c>
      <c r="H18" s="359">
        <v>100</v>
      </c>
    </row>
    <row r="19" spans="1:8" ht="36">
      <c r="A19" s="217">
        <v>661</v>
      </c>
      <c r="B19" s="218" t="s">
        <v>164</v>
      </c>
      <c r="C19" s="219"/>
      <c r="D19" s="219"/>
      <c r="E19" s="219"/>
      <c r="F19" s="219"/>
      <c r="G19" s="368"/>
      <c r="H19" s="370"/>
    </row>
    <row r="20" spans="1:8" ht="18">
      <c r="A20" s="222">
        <v>6614</v>
      </c>
      <c r="B20" s="223" t="s">
        <v>135</v>
      </c>
      <c r="C20" s="224">
        <v>2965</v>
      </c>
      <c r="D20" s="224">
        <v>7000</v>
      </c>
      <c r="E20" s="224">
        <v>9210</v>
      </c>
      <c r="F20" s="224">
        <v>4493</v>
      </c>
      <c r="G20" s="368">
        <v>152</v>
      </c>
      <c r="H20" s="370">
        <v>49</v>
      </c>
    </row>
    <row r="21" spans="1:8" ht="36">
      <c r="A21" s="222">
        <v>6615</v>
      </c>
      <c r="B21" s="223" t="s">
        <v>167</v>
      </c>
      <c r="C21" s="224">
        <v>286180</v>
      </c>
      <c r="D21" s="224">
        <v>290790</v>
      </c>
      <c r="E21" s="224">
        <v>290790</v>
      </c>
      <c r="F21" s="224">
        <v>294710</v>
      </c>
      <c r="G21" s="368">
        <v>103</v>
      </c>
      <c r="H21" s="370">
        <v>101</v>
      </c>
    </row>
    <row r="22" spans="1:8" ht="36">
      <c r="A22" s="217">
        <v>663</v>
      </c>
      <c r="B22" s="218" t="s">
        <v>137</v>
      </c>
      <c r="C22" s="219">
        <v>3046</v>
      </c>
      <c r="D22" s="224">
        <v>0</v>
      </c>
      <c r="E22" s="219">
        <v>60539</v>
      </c>
      <c r="F22" s="219">
        <v>60539</v>
      </c>
      <c r="G22" s="368">
        <v>1987</v>
      </c>
      <c r="H22" s="370">
        <v>123</v>
      </c>
    </row>
    <row r="23" spans="1:8" ht="18">
      <c r="A23" s="222">
        <v>6632</v>
      </c>
      <c r="B23" s="223" t="s">
        <v>168</v>
      </c>
      <c r="C23" s="224">
        <v>3046</v>
      </c>
      <c r="D23" s="224"/>
      <c r="E23" s="224">
        <v>60539</v>
      </c>
      <c r="F23" s="224">
        <v>60539</v>
      </c>
      <c r="G23" s="368"/>
      <c r="H23" s="370">
        <v>100</v>
      </c>
    </row>
    <row r="24" spans="1:8" ht="15.75" customHeight="1">
      <c r="A24" s="420" t="s">
        <v>42</v>
      </c>
      <c r="B24" s="420"/>
      <c r="C24" s="193">
        <f>SUM(C18)</f>
        <v>289145</v>
      </c>
      <c r="D24" s="193">
        <f>SUM(D18)</f>
        <v>297790</v>
      </c>
      <c r="E24" s="193">
        <v>360539</v>
      </c>
      <c r="F24" s="193">
        <f>SUM(F18)</f>
        <v>299203</v>
      </c>
      <c r="G24" s="193">
        <v>103</v>
      </c>
      <c r="H24" s="193">
        <v>100</v>
      </c>
    </row>
    <row r="25" spans="1:7" ht="14.25">
      <c r="A25" s="55"/>
      <c r="B25" s="55"/>
      <c r="C25" s="55"/>
      <c r="D25" s="12"/>
      <c r="E25" s="12"/>
      <c r="F25" s="12"/>
      <c r="G25" s="12"/>
    </row>
    <row r="26" spans="1:7" ht="14.25">
      <c r="A26" s="4" t="s">
        <v>48</v>
      </c>
      <c r="B26" s="5"/>
      <c r="C26" s="5"/>
      <c r="D26" s="6"/>
      <c r="E26" s="6"/>
      <c r="F26" s="6"/>
      <c r="G26" s="6"/>
    </row>
    <row r="27" spans="1:8" ht="13.5">
      <c r="A27" s="393" t="s">
        <v>29</v>
      </c>
      <c r="B27" s="395" t="s">
        <v>3</v>
      </c>
      <c r="C27" s="395" t="s">
        <v>130</v>
      </c>
      <c r="D27" s="391" t="s">
        <v>131</v>
      </c>
      <c r="E27" s="391" t="s">
        <v>132</v>
      </c>
      <c r="F27" s="391" t="s">
        <v>133</v>
      </c>
      <c r="G27" s="391" t="s">
        <v>74</v>
      </c>
      <c r="H27" s="391" t="s">
        <v>74</v>
      </c>
    </row>
    <row r="28" spans="1:8" ht="37.5" customHeight="1">
      <c r="A28" s="394"/>
      <c r="B28" s="396"/>
      <c r="C28" s="396"/>
      <c r="D28" s="392"/>
      <c r="E28" s="392"/>
      <c r="F28" s="392"/>
      <c r="G28" s="392"/>
      <c r="H28" s="392"/>
    </row>
    <row r="29" spans="1:15" s="63" customFormat="1" ht="15">
      <c r="A29" s="398">
        <v>1</v>
      </c>
      <c r="B29" s="398"/>
      <c r="C29" s="107">
        <v>2</v>
      </c>
      <c r="D29" s="108">
        <v>3</v>
      </c>
      <c r="E29" s="108">
        <v>4</v>
      </c>
      <c r="F29" s="108">
        <v>5</v>
      </c>
      <c r="G29" s="108" t="s">
        <v>75</v>
      </c>
      <c r="H29" s="108" t="s">
        <v>76</v>
      </c>
      <c r="I29" s="424"/>
      <c r="J29" s="424"/>
      <c r="K29" s="425"/>
      <c r="L29" s="417"/>
      <c r="M29" s="417"/>
      <c r="N29" s="62" t="s">
        <v>4</v>
      </c>
      <c r="O29" s="62" t="s">
        <v>5</v>
      </c>
    </row>
    <row r="30" spans="1:15" s="15" customFormat="1" ht="18">
      <c r="A30" s="165">
        <v>652</v>
      </c>
      <c r="B30" s="166" t="s">
        <v>49</v>
      </c>
      <c r="C30" s="168">
        <v>36906</v>
      </c>
      <c r="D30" s="168">
        <v>33500</v>
      </c>
      <c r="E30" s="168">
        <v>426344</v>
      </c>
      <c r="F30" s="168">
        <v>75980</v>
      </c>
      <c r="G30" s="358">
        <v>206</v>
      </c>
      <c r="H30" s="367">
        <v>17</v>
      </c>
      <c r="I30" s="424"/>
      <c r="J30" s="424"/>
      <c r="K30" s="425"/>
      <c r="L30" s="417"/>
      <c r="M30" s="417"/>
      <c r="N30" s="16"/>
      <c r="O30" s="16"/>
    </row>
    <row r="31" spans="1:15" s="15" customFormat="1" ht="36">
      <c r="A31" s="217">
        <v>65264</v>
      </c>
      <c r="B31" s="218" t="s">
        <v>50</v>
      </c>
      <c r="C31" s="219">
        <v>1080</v>
      </c>
      <c r="D31" s="219">
        <v>0</v>
      </c>
      <c r="E31" s="219">
        <v>3230</v>
      </c>
      <c r="F31" s="219">
        <v>3230</v>
      </c>
      <c r="G31" s="368">
        <v>299</v>
      </c>
      <c r="H31" s="369">
        <v>129</v>
      </c>
      <c r="I31" s="81"/>
      <c r="J31" s="81"/>
      <c r="K31" s="56"/>
      <c r="L31" s="57"/>
      <c r="M31" s="57"/>
      <c r="N31" s="16"/>
      <c r="O31" s="16"/>
    </row>
    <row r="32" spans="1:15" s="15" customFormat="1" ht="36">
      <c r="A32" s="217">
        <v>65269</v>
      </c>
      <c r="B32" s="218" t="s">
        <v>134</v>
      </c>
      <c r="C32" s="219">
        <v>35826</v>
      </c>
      <c r="D32" s="219">
        <v>33500</v>
      </c>
      <c r="E32" s="219">
        <v>423114</v>
      </c>
      <c r="F32" s="219">
        <v>72750</v>
      </c>
      <c r="G32" s="368">
        <v>203</v>
      </c>
      <c r="H32" s="369">
        <v>17</v>
      </c>
      <c r="I32" s="81"/>
      <c r="J32" s="81"/>
      <c r="K32" s="56"/>
      <c r="L32" s="57"/>
      <c r="M32" s="57"/>
      <c r="N32" s="16"/>
      <c r="O32" s="16"/>
    </row>
    <row r="33" spans="1:16" ht="14.25" customHeight="1">
      <c r="A33" s="421" t="s">
        <v>73</v>
      </c>
      <c r="B33" s="422"/>
      <c r="C33" s="193">
        <v>36906</v>
      </c>
      <c r="D33" s="193">
        <f>SUM(D30)</f>
        <v>33500</v>
      </c>
      <c r="E33" s="193">
        <v>426344</v>
      </c>
      <c r="F33" s="193">
        <f>SUM(F30)</f>
        <v>75980</v>
      </c>
      <c r="G33" s="193">
        <v>206</v>
      </c>
      <c r="H33" s="67">
        <v>17</v>
      </c>
      <c r="I33" s="20"/>
      <c r="J33" s="20"/>
      <c r="K33" s="21"/>
      <c r="L33" s="21"/>
      <c r="M33" s="20"/>
      <c r="N33" s="3">
        <v>0</v>
      </c>
      <c r="O33" s="3">
        <v>0</v>
      </c>
      <c r="P33" s="19"/>
    </row>
    <row r="34" spans="1:16" ht="18">
      <c r="A34" s="220"/>
      <c r="B34" s="220"/>
      <c r="C34" s="220"/>
      <c r="D34" s="196"/>
      <c r="E34" s="196"/>
      <c r="F34" s="196"/>
      <c r="G34" s="196"/>
      <c r="H34" s="48"/>
      <c r="I34" s="20"/>
      <c r="J34" s="20"/>
      <c r="K34" s="21"/>
      <c r="L34" s="21"/>
      <c r="M34" s="20"/>
      <c r="N34" s="3">
        <v>0</v>
      </c>
      <c r="O34" s="3">
        <v>0</v>
      </c>
      <c r="P34" s="19"/>
    </row>
    <row r="35" spans="1:16" s="13" customFormat="1" ht="14.25">
      <c r="A35" s="13" t="s">
        <v>33</v>
      </c>
      <c r="B35" s="3"/>
      <c r="C35" s="3"/>
      <c r="D35" s="14"/>
      <c r="E35" s="14"/>
      <c r="F35" s="14"/>
      <c r="G35" s="14"/>
      <c r="H35" s="3"/>
      <c r="I35" s="12"/>
      <c r="J35" s="12"/>
      <c r="K35" s="12"/>
      <c r="L35" s="12"/>
      <c r="M35" s="12"/>
      <c r="P35" s="19"/>
    </row>
    <row r="36" spans="1:16" s="13" customFormat="1" ht="14.25">
      <c r="A36" s="393" t="s">
        <v>29</v>
      </c>
      <c r="B36" s="395" t="s">
        <v>3</v>
      </c>
      <c r="C36" s="395" t="s">
        <v>130</v>
      </c>
      <c r="D36" s="391" t="s">
        <v>131</v>
      </c>
      <c r="E36" s="391" t="s">
        <v>132</v>
      </c>
      <c r="F36" s="391" t="s">
        <v>133</v>
      </c>
      <c r="G36" s="391" t="s">
        <v>74</v>
      </c>
      <c r="H36" s="391" t="s">
        <v>74</v>
      </c>
      <c r="I36" s="12"/>
      <c r="J36" s="12"/>
      <c r="K36" s="12"/>
      <c r="L36" s="12"/>
      <c r="M36" s="12"/>
      <c r="P36" s="19"/>
    </row>
    <row r="37" spans="1:16" s="13" customFormat="1" ht="27.75" customHeight="1">
      <c r="A37" s="394"/>
      <c r="B37" s="396"/>
      <c r="C37" s="396"/>
      <c r="D37" s="392"/>
      <c r="E37" s="392"/>
      <c r="F37" s="392"/>
      <c r="G37" s="392"/>
      <c r="H37" s="392"/>
      <c r="I37" s="12"/>
      <c r="J37" s="12"/>
      <c r="K37" s="12"/>
      <c r="L37" s="12"/>
      <c r="M37" s="12"/>
      <c r="P37" s="19"/>
    </row>
    <row r="38" spans="1:16" s="65" customFormat="1" ht="15">
      <c r="A38" s="398">
        <v>1</v>
      </c>
      <c r="B38" s="398"/>
      <c r="C38" s="107">
        <v>2</v>
      </c>
      <c r="D38" s="108">
        <v>3</v>
      </c>
      <c r="E38" s="108">
        <v>4</v>
      </c>
      <c r="F38" s="108">
        <v>5</v>
      </c>
      <c r="G38" s="108" t="s">
        <v>75</v>
      </c>
      <c r="H38" s="108" t="s">
        <v>76</v>
      </c>
      <c r="I38" s="64"/>
      <c r="J38" s="64"/>
      <c r="K38" s="64"/>
      <c r="L38" s="64"/>
      <c r="M38" s="64"/>
      <c r="P38" s="66"/>
    </row>
    <row r="39" spans="1:8" ht="36">
      <c r="A39" s="165">
        <v>63</v>
      </c>
      <c r="B39" s="166" t="s">
        <v>34</v>
      </c>
      <c r="C39" s="168">
        <f>SUM(C40:C46)</f>
        <v>12516398</v>
      </c>
      <c r="D39" s="168">
        <v>14007950</v>
      </c>
      <c r="E39" s="168">
        <v>15808823</v>
      </c>
      <c r="F39" s="168">
        <v>14311119</v>
      </c>
      <c r="G39" s="358">
        <v>114</v>
      </c>
      <c r="H39" s="359">
        <v>91</v>
      </c>
    </row>
    <row r="40" spans="1:8" ht="29.25" customHeight="1">
      <c r="A40" s="175">
        <v>634</v>
      </c>
      <c r="B40" s="176" t="s">
        <v>30</v>
      </c>
      <c r="C40" s="213">
        <v>0</v>
      </c>
      <c r="D40" s="178">
        <v>57324</v>
      </c>
      <c r="E40" s="178">
        <v>0</v>
      </c>
      <c r="F40" s="178">
        <v>0</v>
      </c>
      <c r="G40" s="360">
        <v>0</v>
      </c>
      <c r="H40" s="361">
        <v>0</v>
      </c>
    </row>
    <row r="41" spans="1:8" ht="29.25" customHeight="1">
      <c r="A41" s="184">
        <v>6341</v>
      </c>
      <c r="B41" s="185" t="s">
        <v>140</v>
      </c>
      <c r="C41" s="214">
        <v>114647</v>
      </c>
      <c r="D41" s="187">
        <v>57324</v>
      </c>
      <c r="E41" s="187">
        <v>0</v>
      </c>
      <c r="F41" s="187">
        <v>0</v>
      </c>
      <c r="G41" s="363">
        <v>0</v>
      </c>
      <c r="H41" s="364">
        <v>0</v>
      </c>
    </row>
    <row r="42" spans="1:8" ht="29.25" customHeight="1">
      <c r="A42" s="353">
        <v>636</v>
      </c>
      <c r="B42" s="354" t="s">
        <v>165</v>
      </c>
      <c r="C42" s="355"/>
      <c r="D42" s="325"/>
      <c r="E42" s="325">
        <v>14336310</v>
      </c>
      <c r="F42" s="325">
        <v>14311119</v>
      </c>
      <c r="G42" s="363">
        <v>0</v>
      </c>
      <c r="H42" s="364">
        <v>0</v>
      </c>
    </row>
    <row r="43" spans="1:8" ht="29.25" customHeight="1">
      <c r="A43" s="184">
        <v>6361</v>
      </c>
      <c r="B43" s="185" t="s">
        <v>53</v>
      </c>
      <c r="C43" s="214">
        <v>12083871</v>
      </c>
      <c r="D43" s="187">
        <v>13483626</v>
      </c>
      <c r="E43" s="187">
        <v>13994310</v>
      </c>
      <c r="F43" s="187">
        <v>14020860</v>
      </c>
      <c r="G43" s="363">
        <v>116</v>
      </c>
      <c r="H43" s="364">
        <v>101</v>
      </c>
    </row>
    <row r="44" spans="1:8" ht="29.25" customHeight="1">
      <c r="A44" s="184">
        <v>6362</v>
      </c>
      <c r="B44" s="185" t="s">
        <v>141</v>
      </c>
      <c r="C44" s="214">
        <v>247109</v>
      </c>
      <c r="D44" s="187">
        <v>397000</v>
      </c>
      <c r="E44" s="187">
        <v>242000</v>
      </c>
      <c r="F44" s="187">
        <v>212341</v>
      </c>
      <c r="G44" s="363">
        <v>86</v>
      </c>
      <c r="H44" s="364">
        <v>88</v>
      </c>
    </row>
    <row r="45" spans="1:8" ht="29.25" customHeight="1">
      <c r="A45" s="184">
        <v>638</v>
      </c>
      <c r="B45" s="185" t="s">
        <v>166</v>
      </c>
      <c r="C45" s="214">
        <v>70771</v>
      </c>
      <c r="D45" s="187">
        <v>70000</v>
      </c>
      <c r="E45" s="187">
        <v>100000</v>
      </c>
      <c r="F45" s="187">
        <v>77918</v>
      </c>
      <c r="G45" s="363">
        <v>110</v>
      </c>
      <c r="H45" s="364">
        <v>78</v>
      </c>
    </row>
    <row r="46" spans="1:8" ht="36">
      <c r="A46" s="184">
        <v>6381</v>
      </c>
      <c r="B46" s="185" t="s">
        <v>166</v>
      </c>
      <c r="C46" s="214">
        <v>0</v>
      </c>
      <c r="D46" s="187">
        <v>0</v>
      </c>
      <c r="E46" s="187">
        <v>1472513</v>
      </c>
      <c r="F46" s="187">
        <v>0</v>
      </c>
      <c r="G46" s="363">
        <v>0</v>
      </c>
      <c r="H46" s="364">
        <v>0</v>
      </c>
    </row>
    <row r="47" spans="1:8" ht="18">
      <c r="A47" s="418" t="s">
        <v>35</v>
      </c>
      <c r="B47" s="419"/>
      <c r="C47" s="193">
        <f>SUM(C39)</f>
        <v>12516398</v>
      </c>
      <c r="D47" s="193">
        <f>SUM(D39)</f>
        <v>14007950</v>
      </c>
      <c r="E47" s="193">
        <f>SUM(E39)</f>
        <v>15808823</v>
      </c>
      <c r="F47" s="193">
        <f>SUM(F39)</f>
        <v>14311119</v>
      </c>
      <c r="G47" s="193">
        <v>114</v>
      </c>
      <c r="H47" s="193">
        <v>91</v>
      </c>
    </row>
    <row r="48" spans="1:8" ht="18">
      <c r="A48" s="215"/>
      <c r="B48" s="215"/>
      <c r="C48" s="196"/>
      <c r="D48" s="196"/>
      <c r="E48" s="196"/>
      <c r="F48" s="196"/>
      <c r="G48" s="196"/>
      <c r="H48" s="196"/>
    </row>
    <row r="49" spans="1:8" s="48" customFormat="1" ht="18">
      <c r="A49" s="414" t="s">
        <v>115</v>
      </c>
      <c r="B49" s="414"/>
      <c r="C49" s="216">
        <v>14930070</v>
      </c>
      <c r="D49" s="216">
        <f>SUM(D12,D24,D33,D47)</f>
        <v>16290088</v>
      </c>
      <c r="E49" s="216">
        <v>18647140</v>
      </c>
      <c r="F49" s="216">
        <v>16535528</v>
      </c>
      <c r="G49" s="216">
        <v>111</v>
      </c>
      <c r="H49" s="216">
        <v>83</v>
      </c>
    </row>
    <row r="50" spans="1:8" ht="14.25">
      <c r="A50" s="11"/>
      <c r="B50" s="11"/>
      <c r="C50" s="82"/>
      <c r="D50" s="82"/>
      <c r="E50" s="82"/>
      <c r="F50" s="82"/>
      <c r="G50" s="12"/>
      <c r="H50" s="12"/>
    </row>
    <row r="51" spans="1:8" ht="20.25">
      <c r="A51" s="399" t="s">
        <v>116</v>
      </c>
      <c r="B51" s="399"/>
      <c r="C51" s="399"/>
      <c r="D51" s="399"/>
      <c r="E51" s="399"/>
      <c r="F51" s="399"/>
      <c r="G51" s="399"/>
      <c r="H51" s="399"/>
    </row>
    <row r="52" spans="1:8" ht="17.25">
      <c r="A52" s="83"/>
      <c r="B52" s="83"/>
      <c r="C52" s="83"/>
      <c r="D52" s="83"/>
      <c r="E52" s="83"/>
      <c r="F52" s="83"/>
      <c r="G52" s="83"/>
      <c r="H52" s="83"/>
    </row>
    <row r="53" spans="1:8" ht="13.5" customHeight="1">
      <c r="A53" s="393" t="s">
        <v>29</v>
      </c>
      <c r="B53" s="395" t="s">
        <v>3</v>
      </c>
      <c r="C53" s="395" t="s">
        <v>130</v>
      </c>
      <c r="D53" s="391" t="s">
        <v>131</v>
      </c>
      <c r="E53" s="391" t="s">
        <v>202</v>
      </c>
      <c r="F53" s="391" t="s">
        <v>133</v>
      </c>
      <c r="G53" s="391" t="s">
        <v>74</v>
      </c>
      <c r="H53" s="391" t="s">
        <v>74</v>
      </c>
    </row>
    <row r="54" spans="1:8" ht="18.75" customHeight="1">
      <c r="A54" s="394"/>
      <c r="B54" s="396"/>
      <c r="C54" s="396"/>
      <c r="D54" s="392"/>
      <c r="E54" s="392"/>
      <c r="F54" s="392"/>
      <c r="G54" s="392"/>
      <c r="H54" s="392"/>
    </row>
    <row r="55" spans="1:8" ht="13.5" customHeight="1">
      <c r="A55" s="398">
        <v>1</v>
      </c>
      <c r="B55" s="398"/>
      <c r="C55" s="107">
        <v>2</v>
      </c>
      <c r="D55" s="108">
        <v>3</v>
      </c>
      <c r="E55" s="108">
        <v>4</v>
      </c>
      <c r="F55" s="108">
        <v>5</v>
      </c>
      <c r="G55" s="108" t="s">
        <v>75</v>
      </c>
      <c r="H55" s="108" t="s">
        <v>76</v>
      </c>
    </row>
    <row r="56" spans="1:8" ht="18">
      <c r="A56" s="199">
        <v>1</v>
      </c>
      <c r="B56" s="200" t="s">
        <v>0</v>
      </c>
      <c r="C56" s="201">
        <f>SUM(C12)</f>
        <v>2084575</v>
      </c>
      <c r="D56" s="201">
        <f>SUM(D12)</f>
        <v>1950848</v>
      </c>
      <c r="E56" s="201">
        <f>SUM(E12)</f>
        <v>2051434</v>
      </c>
      <c r="F56" s="201">
        <f>SUM(F12)</f>
        <v>1788687</v>
      </c>
      <c r="G56" s="358">
        <v>86</v>
      </c>
      <c r="H56" s="359">
        <v>87</v>
      </c>
    </row>
    <row r="57" spans="1:8" ht="18">
      <c r="A57" s="202">
        <v>3</v>
      </c>
      <c r="B57" s="203" t="s">
        <v>117</v>
      </c>
      <c r="C57" s="204">
        <f>SUM(C24)</f>
        <v>289145</v>
      </c>
      <c r="D57" s="204">
        <f>SUM(D24)</f>
        <v>297790</v>
      </c>
      <c r="E57" s="204">
        <v>300000</v>
      </c>
      <c r="F57" s="204">
        <v>299203</v>
      </c>
      <c r="G57" s="360">
        <v>103</v>
      </c>
      <c r="H57" s="361">
        <v>100</v>
      </c>
    </row>
    <row r="58" spans="1:8" ht="18">
      <c r="A58" s="202">
        <v>4</v>
      </c>
      <c r="B58" s="203" t="s">
        <v>63</v>
      </c>
      <c r="C58" s="204">
        <f>SUM(C33)</f>
        <v>36906</v>
      </c>
      <c r="D58" s="204">
        <f>SUM(D33)</f>
        <v>33500</v>
      </c>
      <c r="E58" s="204">
        <f>SUM(E33)</f>
        <v>426344</v>
      </c>
      <c r="F58" s="204">
        <f>SUM(F33)</f>
        <v>75980</v>
      </c>
      <c r="G58" s="360">
        <v>206</v>
      </c>
      <c r="H58" s="361">
        <v>17</v>
      </c>
    </row>
    <row r="59" spans="1:8" ht="18">
      <c r="A59" s="205">
        <v>5</v>
      </c>
      <c r="B59" s="206" t="s">
        <v>169</v>
      </c>
      <c r="C59" s="207">
        <v>3046</v>
      </c>
      <c r="D59" s="207">
        <v>0</v>
      </c>
      <c r="E59" s="207">
        <v>60539</v>
      </c>
      <c r="F59" s="207">
        <v>60539</v>
      </c>
      <c r="G59" s="363">
        <v>1987</v>
      </c>
      <c r="H59" s="364">
        <v>123</v>
      </c>
    </row>
    <row r="60" spans="1:8" ht="18">
      <c r="A60" s="209">
        <v>6</v>
      </c>
      <c r="B60" s="210" t="s">
        <v>2</v>
      </c>
      <c r="C60" s="211">
        <f>SUM(C47)</f>
        <v>12516398</v>
      </c>
      <c r="D60" s="211">
        <f>SUM(D47)</f>
        <v>14007950</v>
      </c>
      <c r="E60" s="211">
        <f>SUM(E47)</f>
        <v>15808823</v>
      </c>
      <c r="F60" s="211">
        <f>SUM(F47)</f>
        <v>14311119</v>
      </c>
      <c r="G60" s="365">
        <v>114</v>
      </c>
      <c r="H60" s="366">
        <v>91</v>
      </c>
    </row>
    <row r="61" spans="1:8" ht="18">
      <c r="A61" s="195"/>
      <c r="B61" s="195"/>
      <c r="C61" s="212"/>
      <c r="D61" s="212"/>
      <c r="E61" s="212"/>
      <c r="F61" s="212"/>
      <c r="G61" s="196"/>
      <c r="H61" s="196"/>
    </row>
    <row r="62" spans="1:8" ht="18">
      <c r="A62" s="195"/>
      <c r="B62" s="195"/>
      <c r="C62" s="212"/>
      <c r="D62" s="212"/>
      <c r="E62" s="212"/>
      <c r="F62" s="212"/>
      <c r="G62" s="196"/>
      <c r="H62" s="196"/>
    </row>
    <row r="63" spans="1:8" ht="20.25">
      <c r="A63" s="423" t="s">
        <v>70</v>
      </c>
      <c r="B63" s="423"/>
      <c r="C63" s="423"/>
      <c r="D63" s="423"/>
      <c r="E63" s="423"/>
      <c r="F63" s="423"/>
      <c r="G63" s="423"/>
      <c r="H63" s="12"/>
    </row>
    <row r="64" spans="1:8" ht="20.25">
      <c r="A64" s="322"/>
      <c r="B64" s="322"/>
      <c r="C64" s="322"/>
      <c r="D64" s="322"/>
      <c r="E64" s="322"/>
      <c r="F64" s="322"/>
      <c r="G64" s="322"/>
      <c r="H64" s="12"/>
    </row>
    <row r="65" spans="1:8" ht="20.25">
      <c r="A65" s="334" t="s">
        <v>203</v>
      </c>
      <c r="B65" s="334"/>
      <c r="C65" s="322"/>
      <c r="D65" s="322"/>
      <c r="E65" s="322"/>
      <c r="F65" s="322"/>
      <c r="G65" s="322"/>
      <c r="H65" s="12"/>
    </row>
    <row r="66" spans="1:8" ht="13.5">
      <c r="A66" s="393" t="s">
        <v>29</v>
      </c>
      <c r="B66" s="395" t="s">
        <v>3</v>
      </c>
      <c r="C66" s="395" t="s">
        <v>130</v>
      </c>
      <c r="D66" s="391" t="s">
        <v>131</v>
      </c>
      <c r="E66" s="391" t="s">
        <v>202</v>
      </c>
      <c r="F66" s="391" t="s">
        <v>163</v>
      </c>
      <c r="G66" s="391" t="s">
        <v>74</v>
      </c>
      <c r="H66" s="391" t="s">
        <v>74</v>
      </c>
    </row>
    <row r="67" spans="1:8" ht="13.5">
      <c r="A67" s="394"/>
      <c r="B67" s="396"/>
      <c r="C67" s="396"/>
      <c r="D67" s="392"/>
      <c r="E67" s="392"/>
      <c r="F67" s="392"/>
      <c r="G67" s="392"/>
      <c r="H67" s="392"/>
    </row>
    <row r="68" spans="1:8" ht="15">
      <c r="A68" s="398">
        <v>1</v>
      </c>
      <c r="B68" s="398"/>
      <c r="C68" s="107">
        <v>2</v>
      </c>
      <c r="D68" s="108">
        <v>3</v>
      </c>
      <c r="E68" s="108">
        <v>4</v>
      </c>
      <c r="F68" s="108">
        <v>5</v>
      </c>
      <c r="G68" s="108" t="s">
        <v>75</v>
      </c>
      <c r="H68" s="108" t="s">
        <v>76</v>
      </c>
    </row>
    <row r="69" spans="1:8" ht="15.75">
      <c r="A69" s="156">
        <v>922</v>
      </c>
      <c r="B69" s="110" t="s">
        <v>46</v>
      </c>
      <c r="C69" s="111">
        <f>SUM(C71:C71)</f>
        <v>15210</v>
      </c>
      <c r="D69" s="111">
        <f>SUM(D71:D71)</f>
        <v>0</v>
      </c>
      <c r="E69" s="111">
        <f>SUM(E71:E71)</f>
        <v>0</v>
      </c>
      <c r="F69" s="111">
        <f>SUM(F71:F71)</f>
        <v>0</v>
      </c>
      <c r="G69" s="111"/>
      <c r="H69" s="112"/>
    </row>
    <row r="70" spans="1:8" ht="15.75">
      <c r="A70" s="326">
        <v>92222</v>
      </c>
      <c r="B70" s="327" t="s">
        <v>204</v>
      </c>
      <c r="C70" s="328"/>
      <c r="D70" s="328"/>
      <c r="E70" s="328"/>
      <c r="F70" s="328">
        <v>-38736</v>
      </c>
      <c r="G70" s="328"/>
      <c r="H70" s="329"/>
    </row>
    <row r="71" spans="1:8" ht="15">
      <c r="A71" s="157">
        <v>92211</v>
      </c>
      <c r="B71" s="125" t="s">
        <v>47</v>
      </c>
      <c r="C71" s="160">
        <v>15210</v>
      </c>
      <c r="D71" s="161"/>
      <c r="E71" s="161"/>
      <c r="F71" s="161"/>
      <c r="G71" s="127"/>
      <c r="H71" s="128"/>
    </row>
    <row r="72" spans="1:8" ht="15.75">
      <c r="A72" s="427" t="s">
        <v>207</v>
      </c>
      <c r="B72" s="428"/>
      <c r="C72" s="158">
        <f>SUM(C69)</f>
        <v>15210</v>
      </c>
      <c r="D72" s="158">
        <f>SUM(D69)</f>
        <v>0</v>
      </c>
      <c r="E72" s="158">
        <f>SUM(E69)</f>
        <v>0</v>
      </c>
      <c r="F72" s="158">
        <v>-38736</v>
      </c>
      <c r="G72" s="158"/>
      <c r="H72" s="158"/>
    </row>
    <row r="73" spans="1:8" ht="15.75">
      <c r="A73" s="335"/>
      <c r="B73" s="335"/>
      <c r="C73" s="159"/>
      <c r="D73" s="159"/>
      <c r="E73" s="159"/>
      <c r="F73" s="159"/>
      <c r="G73" s="159"/>
      <c r="H73" s="159"/>
    </row>
    <row r="74" spans="1:8" ht="14.25">
      <c r="A74" s="76" t="s">
        <v>208</v>
      </c>
      <c r="B74" s="77"/>
      <c r="C74" s="77"/>
      <c r="D74" s="78"/>
      <c r="E74" s="78"/>
      <c r="F74" s="78"/>
      <c r="G74" s="78"/>
      <c r="H74" s="70"/>
    </row>
    <row r="75" spans="1:8" ht="13.5">
      <c r="A75" s="393" t="s">
        <v>29</v>
      </c>
      <c r="B75" s="395" t="s">
        <v>3</v>
      </c>
      <c r="C75" s="395" t="s">
        <v>130</v>
      </c>
      <c r="D75" s="391" t="s">
        <v>131</v>
      </c>
      <c r="E75" s="391" t="s">
        <v>202</v>
      </c>
      <c r="F75" s="391" t="s">
        <v>133</v>
      </c>
      <c r="G75" s="391" t="s">
        <v>74</v>
      </c>
      <c r="H75" s="391" t="s">
        <v>74</v>
      </c>
    </row>
    <row r="76" spans="1:8" ht="13.5">
      <c r="A76" s="394"/>
      <c r="B76" s="396"/>
      <c r="C76" s="396"/>
      <c r="D76" s="392"/>
      <c r="E76" s="392"/>
      <c r="F76" s="392"/>
      <c r="G76" s="392"/>
      <c r="H76" s="392"/>
    </row>
    <row r="77" spans="1:8" ht="15">
      <c r="A77" s="398">
        <v>1</v>
      </c>
      <c r="B77" s="398"/>
      <c r="C77" s="107">
        <v>2</v>
      </c>
      <c r="D77" s="108">
        <v>3</v>
      </c>
      <c r="E77" s="108">
        <v>4</v>
      </c>
      <c r="F77" s="108">
        <v>5</v>
      </c>
      <c r="G77" s="108" t="s">
        <v>75</v>
      </c>
      <c r="H77" s="108" t="s">
        <v>76</v>
      </c>
    </row>
    <row r="78" spans="1:8" ht="15.75">
      <c r="A78" s="156">
        <v>922</v>
      </c>
      <c r="B78" s="110" t="s">
        <v>46</v>
      </c>
      <c r="C78" s="111">
        <f>SUM(C80:C80)</f>
        <v>0</v>
      </c>
      <c r="D78" s="111">
        <f>SUM(D80:D80)</f>
        <v>0</v>
      </c>
      <c r="E78" s="111">
        <f>SUM(E80:E80)</f>
        <v>0</v>
      </c>
      <c r="F78" s="111">
        <f>SUM(F80:F80)</f>
        <v>11400</v>
      </c>
      <c r="G78" s="111"/>
      <c r="H78" s="112"/>
    </row>
    <row r="79" spans="1:8" ht="15.75">
      <c r="A79" s="326">
        <v>92222</v>
      </c>
      <c r="B79" s="327" t="s">
        <v>204</v>
      </c>
      <c r="C79" s="328"/>
      <c r="D79" s="328"/>
      <c r="E79" s="328"/>
      <c r="F79" s="328"/>
      <c r="G79" s="328"/>
      <c r="H79" s="329"/>
    </row>
    <row r="80" spans="1:8" ht="15">
      <c r="A80" s="157">
        <v>92211</v>
      </c>
      <c r="B80" s="125" t="s">
        <v>47</v>
      </c>
      <c r="C80" s="160"/>
      <c r="D80" s="161"/>
      <c r="E80" s="161"/>
      <c r="F80" s="161">
        <v>11400</v>
      </c>
      <c r="G80" s="127"/>
      <c r="H80" s="128"/>
    </row>
    <row r="81" spans="1:8" ht="15.75" customHeight="1">
      <c r="A81" s="427" t="s">
        <v>209</v>
      </c>
      <c r="B81" s="428"/>
      <c r="C81" s="158"/>
      <c r="D81" s="158">
        <f>SUM(D78)</f>
        <v>0</v>
      </c>
      <c r="E81" s="158">
        <f>SUM(E78)</f>
        <v>0</v>
      </c>
      <c r="F81" s="158">
        <v>11400</v>
      </c>
      <c r="G81" s="158"/>
      <c r="H81" s="158"/>
    </row>
    <row r="82" spans="1:8" ht="15.75" customHeight="1">
      <c r="A82" s="335"/>
      <c r="B82" s="335"/>
      <c r="C82" s="159"/>
      <c r="D82" s="159"/>
      <c r="E82" s="159"/>
      <c r="F82" s="159"/>
      <c r="G82" s="159"/>
      <c r="H82" s="159"/>
    </row>
    <row r="83" spans="1:7" s="70" customFormat="1" ht="14.25">
      <c r="A83" s="76" t="s">
        <v>45</v>
      </c>
      <c r="B83" s="77"/>
      <c r="C83" s="77"/>
      <c r="D83" s="78"/>
      <c r="E83" s="78"/>
      <c r="F83" s="78"/>
      <c r="G83" s="78"/>
    </row>
    <row r="84" spans="1:8" ht="13.5" customHeight="1">
      <c r="A84" s="393" t="s">
        <v>29</v>
      </c>
      <c r="B84" s="395" t="s">
        <v>3</v>
      </c>
      <c r="C84" s="395" t="s">
        <v>130</v>
      </c>
      <c r="D84" s="391" t="s">
        <v>131</v>
      </c>
      <c r="E84" s="391" t="s">
        <v>202</v>
      </c>
      <c r="F84" s="391" t="s">
        <v>133</v>
      </c>
      <c r="G84" s="391" t="s">
        <v>74</v>
      </c>
      <c r="H84" s="391" t="s">
        <v>74</v>
      </c>
    </row>
    <row r="85" spans="1:8" ht="30.75" customHeight="1">
      <c r="A85" s="394"/>
      <c r="B85" s="396"/>
      <c r="C85" s="396"/>
      <c r="D85" s="392"/>
      <c r="E85" s="392"/>
      <c r="F85" s="392"/>
      <c r="G85" s="392"/>
      <c r="H85" s="392"/>
    </row>
    <row r="86" spans="1:8" s="61" customFormat="1" ht="15">
      <c r="A86" s="398">
        <v>1</v>
      </c>
      <c r="B86" s="398"/>
      <c r="C86" s="107">
        <v>2</v>
      </c>
      <c r="D86" s="108">
        <v>3</v>
      </c>
      <c r="E86" s="108">
        <v>4</v>
      </c>
      <c r="F86" s="108">
        <v>5</v>
      </c>
      <c r="G86" s="108" t="s">
        <v>75</v>
      </c>
      <c r="H86" s="108" t="s">
        <v>76</v>
      </c>
    </row>
    <row r="87" spans="1:8" ht="15.75">
      <c r="A87" s="156">
        <v>922</v>
      </c>
      <c r="B87" s="110" t="s">
        <v>46</v>
      </c>
      <c r="C87" s="111">
        <v>-113372</v>
      </c>
      <c r="D87" s="111">
        <f>SUM(D89:D89)</f>
        <v>0</v>
      </c>
      <c r="E87" s="111">
        <v>15000</v>
      </c>
      <c r="F87" s="111">
        <f>SUM(F89:F89)</f>
        <v>0</v>
      </c>
      <c r="G87" s="111"/>
      <c r="H87" s="112"/>
    </row>
    <row r="88" spans="1:8" ht="15.75">
      <c r="A88" s="326">
        <v>92222</v>
      </c>
      <c r="B88" s="327" t="s">
        <v>204</v>
      </c>
      <c r="C88" s="328">
        <v>-113372</v>
      </c>
      <c r="D88" s="328"/>
      <c r="E88" s="328"/>
      <c r="F88" s="328">
        <v>-306482</v>
      </c>
      <c r="G88" s="328"/>
      <c r="H88" s="329"/>
    </row>
    <row r="89" spans="1:16" s="13" customFormat="1" ht="15">
      <c r="A89" s="157">
        <v>92211</v>
      </c>
      <c r="B89" s="125" t="s">
        <v>47</v>
      </c>
      <c r="C89" s="160"/>
      <c r="D89" s="161"/>
      <c r="E89" s="161"/>
      <c r="F89" s="161"/>
      <c r="G89" s="127"/>
      <c r="H89" s="128"/>
      <c r="I89" s="12"/>
      <c r="J89" s="12"/>
      <c r="K89" s="12"/>
      <c r="L89" s="12"/>
      <c r="M89" s="12"/>
      <c r="P89" s="19"/>
    </row>
    <row r="90" spans="1:16" s="13" customFormat="1" ht="15.75">
      <c r="A90" s="427" t="s">
        <v>51</v>
      </c>
      <c r="B90" s="428"/>
      <c r="C90" s="158">
        <v>-113372</v>
      </c>
      <c r="D90" s="158">
        <f>SUM(D87)</f>
        <v>0</v>
      </c>
      <c r="E90" s="158">
        <f>SUM(E87)</f>
        <v>15000</v>
      </c>
      <c r="F90" s="158">
        <v>-306482</v>
      </c>
      <c r="G90" s="158"/>
      <c r="H90" s="158"/>
      <c r="I90" s="12"/>
      <c r="J90" s="12"/>
      <c r="K90" s="12"/>
      <c r="L90" s="12"/>
      <c r="M90" s="12"/>
      <c r="P90" s="19"/>
    </row>
    <row r="91" spans="1:16" s="13" customFormat="1" ht="15.75" customHeight="1">
      <c r="A91" s="162"/>
      <c r="B91" s="162"/>
      <c r="C91" s="162"/>
      <c r="D91" s="159"/>
      <c r="E91" s="159"/>
      <c r="F91" s="159"/>
      <c r="G91" s="159"/>
      <c r="H91" s="163"/>
      <c r="I91" s="12"/>
      <c r="J91" s="12"/>
      <c r="K91" s="12"/>
      <c r="L91" s="12"/>
      <c r="M91" s="12"/>
      <c r="P91" s="19"/>
    </row>
    <row r="92" spans="1:16" s="35" customFormat="1" ht="14.25">
      <c r="A92" s="76" t="s">
        <v>205</v>
      </c>
      <c r="B92" s="77"/>
      <c r="C92" s="77"/>
      <c r="D92" s="78"/>
      <c r="E92" s="78"/>
      <c r="F92" s="78"/>
      <c r="G92" s="78"/>
      <c r="H92" s="70"/>
      <c r="I92" s="12"/>
      <c r="J92" s="12"/>
      <c r="K92" s="12"/>
      <c r="L92" s="12"/>
      <c r="M92" s="12"/>
      <c r="P92" s="68"/>
    </row>
    <row r="93" spans="1:16" s="13" customFormat="1" ht="14.25" customHeight="1">
      <c r="A93" s="393" t="s">
        <v>29</v>
      </c>
      <c r="B93" s="395" t="s">
        <v>3</v>
      </c>
      <c r="C93" s="395" t="s">
        <v>130</v>
      </c>
      <c r="D93" s="391" t="s">
        <v>131</v>
      </c>
      <c r="E93" s="391" t="s">
        <v>202</v>
      </c>
      <c r="F93" s="391" t="s">
        <v>133</v>
      </c>
      <c r="G93" s="391" t="s">
        <v>74</v>
      </c>
      <c r="H93" s="391" t="s">
        <v>74</v>
      </c>
      <c r="I93" s="12"/>
      <c r="J93" s="12"/>
      <c r="K93" s="12"/>
      <c r="L93" s="12"/>
      <c r="M93" s="12"/>
      <c r="P93" s="19"/>
    </row>
    <row r="94" spans="1:16" s="13" customFormat="1" ht="30" customHeight="1">
      <c r="A94" s="394"/>
      <c r="B94" s="396"/>
      <c r="C94" s="396"/>
      <c r="D94" s="392"/>
      <c r="E94" s="392"/>
      <c r="F94" s="392"/>
      <c r="G94" s="392"/>
      <c r="H94" s="392"/>
      <c r="I94" s="12"/>
      <c r="J94" s="12"/>
      <c r="K94" s="12"/>
      <c r="L94" s="12"/>
      <c r="M94" s="12"/>
      <c r="P94" s="19"/>
    </row>
    <row r="95" spans="1:16" s="65" customFormat="1" ht="15">
      <c r="A95" s="393">
        <v>1</v>
      </c>
      <c r="B95" s="393"/>
      <c r="C95" s="135">
        <v>2</v>
      </c>
      <c r="D95" s="134">
        <v>3</v>
      </c>
      <c r="E95" s="134">
        <v>4</v>
      </c>
      <c r="F95" s="134">
        <v>5</v>
      </c>
      <c r="G95" s="134" t="s">
        <v>75</v>
      </c>
      <c r="H95" s="134" t="s">
        <v>76</v>
      </c>
      <c r="I95" s="64"/>
      <c r="J95" s="64"/>
      <c r="K95" s="64"/>
      <c r="L95" s="64"/>
      <c r="M95" s="64"/>
      <c r="P95" s="66"/>
    </row>
    <row r="96" spans="1:16" s="13" customFormat="1" ht="15.75" customHeight="1">
      <c r="A96" s="164">
        <v>922</v>
      </c>
      <c r="B96" s="120" t="s">
        <v>46</v>
      </c>
      <c r="C96" s="117">
        <v>-10372</v>
      </c>
      <c r="D96" s="117">
        <f>SUM(D98:D98)</f>
        <v>0</v>
      </c>
      <c r="E96" s="117">
        <f>SUM(E98:E98)</f>
        <v>0</v>
      </c>
      <c r="F96" s="117">
        <f>SUM(F98:F98)</f>
        <v>27601</v>
      </c>
      <c r="G96" s="117"/>
      <c r="H96" s="118"/>
      <c r="I96" s="12"/>
      <c r="J96" s="12"/>
      <c r="K96" s="12"/>
      <c r="L96" s="12"/>
      <c r="M96" s="12"/>
      <c r="P96" s="19"/>
    </row>
    <row r="97" spans="1:16" s="13" customFormat="1" ht="15.75" customHeight="1">
      <c r="A97" s="330">
        <v>9222</v>
      </c>
      <c r="B97" s="331" t="s">
        <v>206</v>
      </c>
      <c r="C97" s="332">
        <v>-10372</v>
      </c>
      <c r="D97" s="332"/>
      <c r="E97" s="332"/>
      <c r="F97" s="332"/>
      <c r="G97" s="332"/>
      <c r="H97" s="333"/>
      <c r="I97" s="12"/>
      <c r="J97" s="12"/>
      <c r="K97" s="12"/>
      <c r="L97" s="12"/>
      <c r="M97" s="12"/>
      <c r="P97" s="19"/>
    </row>
    <row r="98" spans="1:16" s="13" customFormat="1" ht="15">
      <c r="A98" s="157">
        <v>92211</v>
      </c>
      <c r="B98" s="125" t="s">
        <v>47</v>
      </c>
      <c r="C98" s="160"/>
      <c r="D98" s="161"/>
      <c r="E98" s="161"/>
      <c r="F98" s="161">
        <v>27601</v>
      </c>
      <c r="G98" s="127"/>
      <c r="H98" s="128"/>
      <c r="I98" s="12"/>
      <c r="J98" s="12"/>
      <c r="K98" s="12"/>
      <c r="L98" s="12"/>
      <c r="M98" s="12"/>
      <c r="P98" s="19"/>
    </row>
    <row r="99" spans="1:16" s="13" customFormat="1" ht="30.75" customHeight="1">
      <c r="A99" s="427" t="s">
        <v>52</v>
      </c>
      <c r="B99" s="428"/>
      <c r="C99" s="158">
        <v>-10372</v>
      </c>
      <c r="D99" s="158">
        <f>SUM(D96)</f>
        <v>0</v>
      </c>
      <c r="E99" s="158">
        <f>SUM(E96)</f>
        <v>0</v>
      </c>
      <c r="F99" s="158">
        <v>27601</v>
      </c>
      <c r="G99" s="158"/>
      <c r="H99" s="158"/>
      <c r="I99" s="12"/>
      <c r="J99" s="12"/>
      <c r="K99" s="12"/>
      <c r="L99" s="12"/>
      <c r="M99" s="12"/>
      <c r="P99" s="19"/>
    </row>
    <row r="100" spans="1:16" s="13" customFormat="1" ht="14.25">
      <c r="A100" s="11"/>
      <c r="B100" s="11"/>
      <c r="C100" s="11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P100" s="19"/>
    </row>
    <row r="101" spans="1:8" s="70" customFormat="1" ht="14.25">
      <c r="A101" s="76" t="s">
        <v>54</v>
      </c>
      <c r="B101" s="77"/>
      <c r="C101" s="77"/>
      <c r="D101" s="78"/>
      <c r="E101" s="78"/>
      <c r="F101" s="78"/>
      <c r="G101" s="78"/>
      <c r="H101" s="12"/>
    </row>
    <row r="102" spans="1:8" ht="43.5" customHeight="1">
      <c r="A102" s="393" t="s">
        <v>29</v>
      </c>
      <c r="B102" s="395" t="s">
        <v>3</v>
      </c>
      <c r="C102" s="395" t="s">
        <v>130</v>
      </c>
      <c r="D102" s="391" t="s">
        <v>213</v>
      </c>
      <c r="E102" s="391" t="s">
        <v>214</v>
      </c>
      <c r="F102" s="391" t="s">
        <v>133</v>
      </c>
      <c r="G102" s="391" t="s">
        <v>74</v>
      </c>
      <c r="H102" s="391" t="s">
        <v>74</v>
      </c>
    </row>
    <row r="103" spans="1:8" ht="28.5" customHeight="1">
      <c r="A103" s="394"/>
      <c r="B103" s="396"/>
      <c r="C103" s="396"/>
      <c r="D103" s="392"/>
      <c r="E103" s="392"/>
      <c r="F103" s="392"/>
      <c r="G103" s="392"/>
      <c r="H103" s="392"/>
    </row>
    <row r="104" spans="1:8" s="61" customFormat="1" ht="15">
      <c r="A104" s="398">
        <v>1</v>
      </c>
      <c r="B104" s="398"/>
      <c r="C104" s="107">
        <v>2</v>
      </c>
      <c r="D104" s="108">
        <v>3</v>
      </c>
      <c r="E104" s="108">
        <v>4</v>
      </c>
      <c r="F104" s="108">
        <v>5</v>
      </c>
      <c r="G104" s="108" t="s">
        <v>75</v>
      </c>
      <c r="H104" s="108" t="s">
        <v>76</v>
      </c>
    </row>
    <row r="105" spans="1:16" ht="18.75" customHeight="1">
      <c r="A105" s="165">
        <v>922</v>
      </c>
      <c r="B105" s="166" t="s">
        <v>46</v>
      </c>
      <c r="C105" s="168">
        <f>SUM(C108:C108)</f>
        <v>267054</v>
      </c>
      <c r="D105" s="168">
        <f>SUM(D108:D108)</f>
        <v>0</v>
      </c>
      <c r="E105" s="168">
        <f>SUM(E108:E108)</f>
        <v>0</v>
      </c>
      <c r="F105" s="168">
        <f>SUM(F108:F108)</f>
        <v>185589</v>
      </c>
      <c r="G105" s="168"/>
      <c r="H105" s="169"/>
      <c r="I105" s="22"/>
      <c r="J105" s="22"/>
      <c r="K105" s="23"/>
      <c r="L105" s="24"/>
      <c r="N105" s="23"/>
      <c r="O105" s="23"/>
      <c r="P105" s="23"/>
    </row>
    <row r="106" spans="1:16" ht="18.75" customHeight="1">
      <c r="A106" s="356">
        <v>9221</v>
      </c>
      <c r="B106" s="357" t="s">
        <v>211</v>
      </c>
      <c r="C106" s="219"/>
      <c r="D106" s="219"/>
      <c r="E106" s="219"/>
      <c r="F106" s="219">
        <v>33619</v>
      </c>
      <c r="G106" s="219"/>
      <c r="H106" s="221"/>
      <c r="I106" s="22"/>
      <c r="J106" s="22"/>
      <c r="K106" s="23"/>
      <c r="L106" s="24"/>
      <c r="N106" s="23"/>
      <c r="O106" s="23"/>
      <c r="P106" s="23"/>
    </row>
    <row r="107" spans="1:16" ht="18.75" customHeight="1">
      <c r="A107" s="356">
        <v>9221</v>
      </c>
      <c r="B107" s="357" t="s">
        <v>212</v>
      </c>
      <c r="C107" s="219"/>
      <c r="D107" s="219"/>
      <c r="E107" s="219"/>
      <c r="F107" s="219">
        <v>-4544</v>
      </c>
      <c r="G107" s="219"/>
      <c r="H107" s="221"/>
      <c r="I107" s="22"/>
      <c r="J107" s="22"/>
      <c r="K107" s="23"/>
      <c r="L107" s="24"/>
      <c r="N107" s="23"/>
      <c r="O107" s="23"/>
      <c r="P107" s="23"/>
    </row>
    <row r="108" spans="1:16" ht="18.75" customHeight="1">
      <c r="A108" s="184">
        <v>9221</v>
      </c>
      <c r="B108" s="185" t="s">
        <v>47</v>
      </c>
      <c r="C108" s="194">
        <v>267054</v>
      </c>
      <c r="D108" s="186"/>
      <c r="E108" s="186"/>
      <c r="F108" s="186">
        <v>185589</v>
      </c>
      <c r="G108" s="187"/>
      <c r="H108" s="188"/>
      <c r="I108" s="22"/>
      <c r="J108" s="22"/>
      <c r="K108" s="23"/>
      <c r="L108" s="24"/>
      <c r="N108" s="23"/>
      <c r="O108" s="23"/>
      <c r="P108" s="23"/>
    </row>
    <row r="109" spans="1:11" s="25" customFormat="1" ht="20.25" customHeight="1">
      <c r="A109" s="454" t="s">
        <v>35</v>
      </c>
      <c r="B109" s="455"/>
      <c r="C109" s="193">
        <f>SUM(C105)</f>
        <v>267054</v>
      </c>
      <c r="D109" s="193">
        <f>SUM(D105)</f>
        <v>0</v>
      </c>
      <c r="E109" s="193">
        <f>SUM(E105)</f>
        <v>0</v>
      </c>
      <c r="F109" s="193">
        <v>214664</v>
      </c>
      <c r="G109" s="193"/>
      <c r="H109" s="193"/>
      <c r="I109" s="26"/>
      <c r="J109" s="26"/>
      <c r="K109" s="26"/>
    </row>
    <row r="110" spans="1:8" s="25" customFormat="1" ht="18">
      <c r="A110" s="195"/>
      <c r="B110" s="195"/>
      <c r="C110" s="195"/>
      <c r="D110" s="196"/>
      <c r="E110" s="196"/>
      <c r="F110" s="196"/>
      <c r="G110" s="196"/>
      <c r="H110" s="196"/>
    </row>
    <row r="111" spans="1:8" s="25" customFormat="1" ht="18">
      <c r="A111" s="414" t="s">
        <v>56</v>
      </c>
      <c r="B111" s="414"/>
      <c r="C111" s="197">
        <v>14930070</v>
      </c>
      <c r="D111" s="197">
        <f>SUM(D12,D24,D33,D47)</f>
        <v>16290088</v>
      </c>
      <c r="E111" s="197">
        <f>SUM(E12,E24,E33,E47)</f>
        <v>18647140</v>
      </c>
      <c r="F111" s="197">
        <v>16535528</v>
      </c>
      <c r="G111" s="193"/>
      <c r="H111" s="193"/>
    </row>
    <row r="112" spans="1:16" s="13" customFormat="1" ht="18">
      <c r="A112" s="414" t="s">
        <v>57</v>
      </c>
      <c r="B112" s="414"/>
      <c r="C112" s="193">
        <v>15088589</v>
      </c>
      <c r="D112" s="193">
        <f>SUM(D12,D24,D90,D33,D99,D47,D109)</f>
        <v>16290088</v>
      </c>
      <c r="E112" s="193">
        <f>SUM(E12,E24,E90,E33,E99,E47,E109)</f>
        <v>18662140</v>
      </c>
      <c r="F112" s="193">
        <v>16564603</v>
      </c>
      <c r="G112" s="193"/>
      <c r="H112" s="193"/>
      <c r="I112" s="12"/>
      <c r="J112" s="12"/>
      <c r="K112" s="12"/>
      <c r="L112" s="12"/>
      <c r="M112" s="12"/>
      <c r="P112" s="19"/>
    </row>
    <row r="113" spans="1:16" s="19" customFormat="1" ht="14.25" customHeight="1">
      <c r="A113" s="48"/>
      <c r="B113" s="48"/>
      <c r="C113" s="48"/>
      <c r="D113" s="198"/>
      <c r="E113" s="198"/>
      <c r="F113" s="198"/>
      <c r="G113" s="198"/>
      <c r="H113" s="48"/>
      <c r="I113" s="12"/>
      <c r="J113" s="12"/>
      <c r="K113" s="17"/>
      <c r="L113" s="17"/>
      <c r="M113" s="12"/>
      <c r="N113" s="27">
        <f>SUM(N115:N115)</f>
        <v>0</v>
      </c>
      <c r="O113" s="28">
        <f>SUM(O115:O115)</f>
        <v>0</v>
      </c>
      <c r="P113" s="19">
        <f>SUM(H113:J113)</f>
        <v>0</v>
      </c>
    </row>
    <row r="114" spans="1:15" s="19" customFormat="1" ht="14.25" customHeight="1">
      <c r="A114" s="3"/>
      <c r="B114" s="3"/>
      <c r="C114" s="3"/>
      <c r="D114" s="14"/>
      <c r="E114" s="14"/>
      <c r="F114" s="14"/>
      <c r="G114" s="14"/>
      <c r="H114" s="3"/>
      <c r="I114" s="12"/>
      <c r="J114" s="12"/>
      <c r="K114" s="17"/>
      <c r="L114" s="17"/>
      <c r="M114" s="12"/>
      <c r="N114" s="18"/>
      <c r="O114" s="18"/>
    </row>
    <row r="115" spans="1:16" ht="20.25">
      <c r="A115" s="415" t="s">
        <v>27</v>
      </c>
      <c r="B115" s="415"/>
      <c r="C115" s="415"/>
      <c r="D115" s="415"/>
      <c r="E115" s="415"/>
      <c r="F115" s="415"/>
      <c r="G115" s="415"/>
      <c r="H115" s="415"/>
      <c r="I115" s="20"/>
      <c r="J115" s="20"/>
      <c r="K115" s="21"/>
      <c r="L115" s="21"/>
      <c r="M115" s="20"/>
      <c r="N115" s="3">
        <v>0</v>
      </c>
      <c r="O115" s="3">
        <v>0</v>
      </c>
      <c r="P115" s="19"/>
    </row>
    <row r="116" spans="1:16" s="19" customFormat="1" ht="15.75" customHeight="1">
      <c r="A116" s="42" t="s">
        <v>122</v>
      </c>
      <c r="B116" s="43"/>
      <c r="C116" s="43"/>
      <c r="D116" s="43"/>
      <c r="E116" s="43"/>
      <c r="F116" s="43"/>
      <c r="G116" s="43"/>
      <c r="H116" s="26"/>
      <c r="I116" s="12"/>
      <c r="J116" s="12"/>
      <c r="K116" s="17"/>
      <c r="L116" s="17"/>
      <c r="M116" s="12"/>
      <c r="N116" s="19">
        <v>0</v>
      </c>
      <c r="O116" s="19">
        <v>0</v>
      </c>
      <c r="P116" s="19">
        <f>SUM(H116:J116)</f>
        <v>0</v>
      </c>
    </row>
    <row r="117" spans="1:16" ht="19.5" customHeight="1">
      <c r="A117" s="426" t="s">
        <v>121</v>
      </c>
      <c r="B117" s="426"/>
      <c r="C117" s="426"/>
      <c r="D117" s="426"/>
      <c r="E117" s="58"/>
      <c r="F117" s="58"/>
      <c r="G117" s="58"/>
      <c r="H117" s="25"/>
      <c r="I117" s="20"/>
      <c r="J117" s="20"/>
      <c r="K117" s="21"/>
      <c r="L117" s="21"/>
      <c r="M117" s="20"/>
      <c r="N117" s="3">
        <v>0</v>
      </c>
      <c r="O117" s="3">
        <v>0</v>
      </c>
      <c r="P117" s="19"/>
    </row>
    <row r="118" spans="1:16" s="13" customFormat="1" ht="14.25">
      <c r="A118" s="13" t="s">
        <v>79</v>
      </c>
      <c r="B118" s="11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P118" s="19"/>
    </row>
    <row r="119" spans="1:16" s="13" customFormat="1" ht="14.25" customHeight="1">
      <c r="A119" s="393" t="s">
        <v>77</v>
      </c>
      <c r="B119" s="395" t="s">
        <v>3</v>
      </c>
      <c r="C119" s="395" t="s">
        <v>130</v>
      </c>
      <c r="D119" s="391" t="s">
        <v>131</v>
      </c>
      <c r="E119" s="391" t="s">
        <v>132</v>
      </c>
      <c r="F119" s="391" t="s">
        <v>133</v>
      </c>
      <c r="G119" s="391" t="s">
        <v>74</v>
      </c>
      <c r="H119" s="391" t="s">
        <v>74</v>
      </c>
      <c r="I119" s="12"/>
      <c r="J119" s="12"/>
      <c r="K119" s="12"/>
      <c r="L119" s="12"/>
      <c r="M119" s="12"/>
      <c r="P119" s="19"/>
    </row>
    <row r="120" spans="1:16" s="13" customFormat="1" ht="30" customHeight="1">
      <c r="A120" s="394"/>
      <c r="B120" s="396"/>
      <c r="C120" s="396"/>
      <c r="D120" s="392"/>
      <c r="E120" s="392"/>
      <c r="F120" s="392"/>
      <c r="G120" s="392"/>
      <c r="H120" s="392"/>
      <c r="I120" s="12"/>
      <c r="J120" s="12"/>
      <c r="K120" s="12"/>
      <c r="L120" s="12"/>
      <c r="M120" s="12"/>
      <c r="P120" s="19"/>
    </row>
    <row r="121" spans="1:16" s="13" customFormat="1" ht="15">
      <c r="A121" s="398">
        <v>1</v>
      </c>
      <c r="B121" s="398"/>
      <c r="C121" s="107">
        <v>2</v>
      </c>
      <c r="D121" s="108">
        <v>3</v>
      </c>
      <c r="E121" s="108">
        <v>4</v>
      </c>
      <c r="F121" s="108">
        <v>5</v>
      </c>
      <c r="G121" s="108" t="s">
        <v>75</v>
      </c>
      <c r="H121" s="108" t="s">
        <v>76</v>
      </c>
      <c r="I121" s="12"/>
      <c r="J121" s="12"/>
      <c r="K121" s="12"/>
      <c r="L121" s="12"/>
      <c r="M121" s="12"/>
      <c r="P121" s="19"/>
    </row>
    <row r="122" spans="1:16" s="13" customFormat="1" ht="18">
      <c r="A122" s="165">
        <v>31</v>
      </c>
      <c r="B122" s="166" t="s">
        <v>7</v>
      </c>
      <c r="C122" s="167">
        <v>372585</v>
      </c>
      <c r="D122" s="168">
        <v>252340</v>
      </c>
      <c r="E122" s="168">
        <v>460026</v>
      </c>
      <c r="F122" s="168">
        <v>437813</v>
      </c>
      <c r="G122" s="358">
        <v>118</v>
      </c>
      <c r="H122" s="359">
        <v>95</v>
      </c>
      <c r="I122" s="12"/>
      <c r="J122" s="12"/>
      <c r="K122" s="12"/>
      <c r="L122" s="12"/>
      <c r="M122" s="12"/>
      <c r="P122" s="19"/>
    </row>
    <row r="123" spans="1:16" s="13" customFormat="1" ht="18">
      <c r="A123" s="170">
        <v>311</v>
      </c>
      <c r="B123" s="171" t="s">
        <v>8</v>
      </c>
      <c r="C123" s="172">
        <f>SUM(C124)</f>
        <v>282219</v>
      </c>
      <c r="D123" s="173">
        <v>196000</v>
      </c>
      <c r="E123" s="173">
        <v>348276</v>
      </c>
      <c r="F123" s="173">
        <f>SUM(F124)</f>
        <v>335447</v>
      </c>
      <c r="G123" s="360">
        <v>119</v>
      </c>
      <c r="H123" s="361">
        <v>96</v>
      </c>
      <c r="I123" s="12"/>
      <c r="J123" s="12"/>
      <c r="K123" s="12"/>
      <c r="L123" s="12"/>
      <c r="M123" s="12"/>
      <c r="P123" s="19"/>
    </row>
    <row r="124" spans="1:13" s="40" customFormat="1" ht="18">
      <c r="A124" s="175">
        <v>3111</v>
      </c>
      <c r="B124" s="176" t="s">
        <v>82</v>
      </c>
      <c r="C124" s="177">
        <v>282219</v>
      </c>
      <c r="D124" s="178">
        <v>196000</v>
      </c>
      <c r="E124" s="178">
        <v>348276</v>
      </c>
      <c r="F124" s="178">
        <v>335447</v>
      </c>
      <c r="G124" s="360">
        <v>119</v>
      </c>
      <c r="H124" s="361">
        <v>96</v>
      </c>
      <c r="I124" s="20"/>
      <c r="J124" s="20"/>
      <c r="K124" s="20"/>
      <c r="L124" s="20"/>
      <c r="M124" s="20"/>
    </row>
    <row r="125" spans="1:13" s="40" customFormat="1" ht="18">
      <c r="A125" s="170">
        <v>312</v>
      </c>
      <c r="B125" s="171" t="s">
        <v>172</v>
      </c>
      <c r="C125" s="180">
        <v>43800</v>
      </c>
      <c r="D125" s="173">
        <v>24000</v>
      </c>
      <c r="E125" s="173">
        <v>54000</v>
      </c>
      <c r="F125" s="173">
        <v>47017</v>
      </c>
      <c r="G125" s="360">
        <v>107</v>
      </c>
      <c r="H125" s="361">
        <v>87</v>
      </c>
      <c r="I125" s="20"/>
      <c r="J125" s="20"/>
      <c r="K125" s="20"/>
      <c r="L125" s="20"/>
      <c r="M125" s="20"/>
    </row>
    <row r="126" spans="1:13" s="40" customFormat="1" ht="18">
      <c r="A126" s="175">
        <v>3121</v>
      </c>
      <c r="B126" s="176" t="s">
        <v>172</v>
      </c>
      <c r="C126" s="177">
        <v>43800</v>
      </c>
      <c r="D126" s="178">
        <v>24000</v>
      </c>
      <c r="E126" s="178">
        <v>54000</v>
      </c>
      <c r="F126" s="178">
        <v>47017</v>
      </c>
      <c r="G126" s="360">
        <v>107</v>
      </c>
      <c r="H126" s="361">
        <v>87</v>
      </c>
      <c r="I126" s="20"/>
      <c r="J126" s="20"/>
      <c r="K126" s="20"/>
      <c r="L126" s="20"/>
      <c r="M126" s="20"/>
    </row>
    <row r="127" spans="1:16" s="13" customFormat="1" ht="18">
      <c r="A127" s="170">
        <v>313</v>
      </c>
      <c r="B127" s="171" t="s">
        <v>10</v>
      </c>
      <c r="C127" s="172">
        <f>SUM(C128:C129)</f>
        <v>46565</v>
      </c>
      <c r="D127" s="181">
        <v>32340</v>
      </c>
      <c r="E127" s="181">
        <v>57750</v>
      </c>
      <c r="F127" s="181">
        <f>SUM(F128:F129)</f>
        <v>55349</v>
      </c>
      <c r="G127" s="362">
        <v>119</v>
      </c>
      <c r="H127" s="361">
        <v>96</v>
      </c>
      <c r="I127" s="12"/>
      <c r="J127" s="12"/>
      <c r="K127" s="12"/>
      <c r="L127" s="12"/>
      <c r="M127" s="12"/>
      <c r="P127" s="19"/>
    </row>
    <row r="128" spans="1:16" s="40" customFormat="1" ht="36">
      <c r="A128" s="175">
        <v>3132</v>
      </c>
      <c r="B128" s="176" t="s">
        <v>83</v>
      </c>
      <c r="C128" s="177">
        <v>46565</v>
      </c>
      <c r="D128" s="182">
        <v>32340</v>
      </c>
      <c r="E128" s="182">
        <v>57750</v>
      </c>
      <c r="F128" s="183">
        <v>55349</v>
      </c>
      <c r="G128" s="362">
        <v>119</v>
      </c>
      <c r="H128" s="361">
        <v>96</v>
      </c>
      <c r="I128" s="20"/>
      <c r="J128" s="20"/>
      <c r="K128" s="20"/>
      <c r="L128" s="20"/>
      <c r="M128" s="20"/>
      <c r="P128" s="3"/>
    </row>
    <row r="129" spans="1:16" s="40" customFormat="1" ht="36">
      <c r="A129" s="175">
        <v>3133</v>
      </c>
      <c r="B129" s="176" t="s">
        <v>84</v>
      </c>
      <c r="C129" s="177">
        <v>0</v>
      </c>
      <c r="D129" s="182">
        <v>0</v>
      </c>
      <c r="E129" s="182">
        <v>0</v>
      </c>
      <c r="F129" s="182">
        <v>0</v>
      </c>
      <c r="G129" s="362">
        <v>0</v>
      </c>
      <c r="H129" s="361">
        <v>0</v>
      </c>
      <c r="I129" s="20"/>
      <c r="J129" s="20"/>
      <c r="K129" s="20"/>
      <c r="L129" s="20"/>
      <c r="M129" s="20"/>
      <c r="P129" s="3"/>
    </row>
    <row r="130" spans="1:16" s="13" customFormat="1" ht="18">
      <c r="A130" s="170">
        <v>32</v>
      </c>
      <c r="B130" s="171" t="s">
        <v>11</v>
      </c>
      <c r="C130" s="173">
        <v>1681551</v>
      </c>
      <c r="D130" s="173">
        <v>1659408</v>
      </c>
      <c r="E130" s="173">
        <v>1567940</v>
      </c>
      <c r="F130" s="173">
        <f>SUM(F131:F131)</f>
        <v>1377876</v>
      </c>
      <c r="G130" s="360">
        <v>82</v>
      </c>
      <c r="H130" s="361">
        <v>88</v>
      </c>
      <c r="I130" s="12"/>
      <c r="J130" s="12"/>
      <c r="K130" s="12"/>
      <c r="L130" s="12"/>
      <c r="M130" s="12"/>
      <c r="P130" s="19"/>
    </row>
    <row r="131" spans="1:16" s="13" customFormat="1" ht="18">
      <c r="A131" s="170">
        <v>321</v>
      </c>
      <c r="B131" s="171" t="s">
        <v>12</v>
      </c>
      <c r="C131" s="172">
        <v>73262</v>
      </c>
      <c r="D131" s="173">
        <v>84460</v>
      </c>
      <c r="E131" s="173">
        <v>83575</v>
      </c>
      <c r="F131" s="173">
        <v>1377876</v>
      </c>
      <c r="G131" s="360"/>
      <c r="H131" s="361"/>
      <c r="I131" s="12"/>
      <c r="J131" s="12"/>
      <c r="K131" s="12"/>
      <c r="L131" s="12"/>
      <c r="M131" s="12"/>
      <c r="P131" s="19"/>
    </row>
    <row r="132" spans="1:16" s="13" customFormat="1" ht="18">
      <c r="A132" s="175" t="s">
        <v>85</v>
      </c>
      <c r="B132" s="176" t="s">
        <v>86</v>
      </c>
      <c r="C132" s="177">
        <v>51349</v>
      </c>
      <c r="D132" s="178">
        <v>62400</v>
      </c>
      <c r="E132" s="178">
        <v>44901</v>
      </c>
      <c r="F132" s="178">
        <v>44069</v>
      </c>
      <c r="G132" s="360">
        <v>86</v>
      </c>
      <c r="H132" s="361">
        <v>98</v>
      </c>
      <c r="I132" s="12"/>
      <c r="J132" s="12"/>
      <c r="K132" s="12"/>
      <c r="L132" s="12"/>
      <c r="M132" s="12"/>
      <c r="P132" s="19"/>
    </row>
    <row r="133" spans="1:16" s="13" customFormat="1" ht="36">
      <c r="A133" s="184">
        <v>3212</v>
      </c>
      <c r="B133" s="185" t="s">
        <v>13</v>
      </c>
      <c r="C133" s="186">
        <v>21913</v>
      </c>
      <c r="D133" s="187">
        <v>22060</v>
      </c>
      <c r="E133" s="187">
        <v>38674</v>
      </c>
      <c r="F133" s="187">
        <v>36080</v>
      </c>
      <c r="G133" s="363">
        <v>165</v>
      </c>
      <c r="H133" s="364">
        <v>93</v>
      </c>
      <c r="I133" s="12"/>
      <c r="J133" s="12"/>
      <c r="K133" s="12"/>
      <c r="L133" s="12"/>
      <c r="M133" s="12"/>
      <c r="P133" s="19"/>
    </row>
    <row r="134" spans="1:16" s="13" customFormat="1" ht="18">
      <c r="A134" s="170">
        <v>322</v>
      </c>
      <c r="B134" s="171" t="s">
        <v>14</v>
      </c>
      <c r="C134" s="323">
        <v>1608289</v>
      </c>
      <c r="D134" s="187"/>
      <c r="E134" s="325">
        <v>1109402</v>
      </c>
      <c r="F134" s="325">
        <v>934242</v>
      </c>
      <c r="G134" s="363">
        <v>58</v>
      </c>
      <c r="H134" s="364">
        <v>84</v>
      </c>
      <c r="I134" s="12"/>
      <c r="J134" s="12"/>
      <c r="K134" s="12"/>
      <c r="L134" s="12"/>
      <c r="M134" s="12"/>
      <c r="P134" s="19"/>
    </row>
    <row r="135" spans="1:16" s="13" customFormat="1" ht="36">
      <c r="A135" s="175" t="s">
        <v>88</v>
      </c>
      <c r="B135" s="176" t="s">
        <v>15</v>
      </c>
      <c r="C135" s="186">
        <v>116541</v>
      </c>
      <c r="D135" s="187">
        <v>107000</v>
      </c>
      <c r="E135" s="187">
        <v>86964</v>
      </c>
      <c r="F135" s="187">
        <v>156748</v>
      </c>
      <c r="G135" s="363">
        <v>134</v>
      </c>
      <c r="H135" s="364">
        <v>180</v>
      </c>
      <c r="I135" s="12"/>
      <c r="J135" s="12"/>
      <c r="K135" s="12"/>
      <c r="L135" s="12"/>
      <c r="M135" s="12"/>
      <c r="P135" s="19"/>
    </row>
    <row r="136" spans="1:16" s="13" customFormat="1" ht="18">
      <c r="A136" s="175" t="s">
        <v>89</v>
      </c>
      <c r="B136" s="176" t="s">
        <v>90</v>
      </c>
      <c r="C136" s="186">
        <v>356784</v>
      </c>
      <c r="D136" s="187">
        <v>516000</v>
      </c>
      <c r="E136" s="187">
        <v>515977</v>
      </c>
      <c r="F136" s="187">
        <v>331149</v>
      </c>
      <c r="G136" s="363">
        <v>93</v>
      </c>
      <c r="H136" s="364">
        <v>64</v>
      </c>
      <c r="I136" s="12"/>
      <c r="J136" s="12"/>
      <c r="K136" s="12"/>
      <c r="L136" s="12"/>
      <c r="M136" s="12"/>
      <c r="P136" s="19"/>
    </row>
    <row r="137" spans="1:16" s="13" customFormat="1" ht="36">
      <c r="A137" s="175" t="s">
        <v>91</v>
      </c>
      <c r="B137" s="176" t="s">
        <v>92</v>
      </c>
      <c r="C137" s="186">
        <v>29256</v>
      </c>
      <c r="D137" s="187">
        <v>30000</v>
      </c>
      <c r="E137" s="187">
        <v>18538</v>
      </c>
      <c r="F137" s="187">
        <v>18537</v>
      </c>
      <c r="G137" s="363">
        <v>63</v>
      </c>
      <c r="H137" s="364">
        <v>100</v>
      </c>
      <c r="I137" s="12"/>
      <c r="J137" s="12"/>
      <c r="K137" s="12"/>
      <c r="L137" s="12"/>
      <c r="M137" s="12"/>
      <c r="P137" s="19"/>
    </row>
    <row r="138" spans="1:16" s="13" customFormat="1" ht="18">
      <c r="A138" s="184">
        <v>3225</v>
      </c>
      <c r="B138" s="185" t="s">
        <v>151</v>
      </c>
      <c r="C138" s="186">
        <v>6077</v>
      </c>
      <c r="D138" s="187">
        <v>11000</v>
      </c>
      <c r="E138" s="187">
        <v>10454</v>
      </c>
      <c r="F138" s="187">
        <v>7881</v>
      </c>
      <c r="G138" s="363">
        <v>130</v>
      </c>
      <c r="H138" s="364">
        <v>75</v>
      </c>
      <c r="I138" s="12"/>
      <c r="J138" s="12"/>
      <c r="K138" s="12"/>
      <c r="L138" s="12"/>
      <c r="M138" s="12"/>
      <c r="P138" s="19"/>
    </row>
    <row r="139" spans="1:16" s="13" customFormat="1" ht="36">
      <c r="A139" s="184">
        <v>3227</v>
      </c>
      <c r="B139" s="185" t="s">
        <v>175</v>
      </c>
      <c r="C139" s="186">
        <v>8007</v>
      </c>
      <c r="D139" s="187">
        <v>7000</v>
      </c>
      <c r="E139" s="187">
        <v>303</v>
      </c>
      <c r="F139" s="187">
        <v>303</v>
      </c>
      <c r="G139" s="363">
        <v>4</v>
      </c>
      <c r="H139" s="364">
        <v>100</v>
      </c>
      <c r="I139" s="12"/>
      <c r="J139" s="12"/>
      <c r="K139" s="12"/>
      <c r="L139" s="12"/>
      <c r="M139" s="12"/>
      <c r="P139" s="19"/>
    </row>
    <row r="140" spans="1:16" s="13" customFormat="1" ht="18">
      <c r="A140" s="184">
        <v>3222</v>
      </c>
      <c r="B140" s="185" t="s">
        <v>150</v>
      </c>
      <c r="C140" s="186">
        <v>382770</v>
      </c>
      <c r="D140" s="187">
        <v>471870</v>
      </c>
      <c r="E140" s="187">
        <v>477166</v>
      </c>
      <c r="F140" s="187">
        <v>419624</v>
      </c>
      <c r="G140" s="363">
        <v>110</v>
      </c>
      <c r="H140" s="364">
        <v>88</v>
      </c>
      <c r="I140" s="12"/>
      <c r="J140" s="12"/>
      <c r="K140" s="12"/>
      <c r="L140" s="12"/>
      <c r="M140" s="12"/>
      <c r="P140" s="19"/>
    </row>
    <row r="141" spans="1:16" s="13" customFormat="1" ht="18">
      <c r="A141" s="170">
        <v>323</v>
      </c>
      <c r="B141" s="171" t="s">
        <v>16</v>
      </c>
      <c r="C141" s="186"/>
      <c r="D141" s="187"/>
      <c r="E141" s="325">
        <v>512180</v>
      </c>
      <c r="F141" s="325">
        <v>456556</v>
      </c>
      <c r="G141" s="363">
        <v>0</v>
      </c>
      <c r="H141" s="364">
        <v>89</v>
      </c>
      <c r="I141" s="12"/>
      <c r="J141" s="12"/>
      <c r="K141" s="12"/>
      <c r="L141" s="12"/>
      <c r="M141" s="12"/>
      <c r="P141" s="19"/>
    </row>
    <row r="142" spans="1:16" s="13" customFormat="1" ht="18">
      <c r="A142" s="175" t="s">
        <v>94</v>
      </c>
      <c r="B142" s="176" t="s">
        <v>95</v>
      </c>
      <c r="C142" s="186">
        <v>33728</v>
      </c>
      <c r="D142" s="187">
        <v>30000</v>
      </c>
      <c r="E142" s="187">
        <v>27500</v>
      </c>
      <c r="F142" s="187">
        <v>25044</v>
      </c>
      <c r="G142" s="363">
        <v>74</v>
      </c>
      <c r="H142" s="364">
        <v>91</v>
      </c>
      <c r="I142" s="12"/>
      <c r="J142" s="12"/>
      <c r="K142" s="12"/>
      <c r="L142" s="12"/>
      <c r="M142" s="12"/>
      <c r="P142" s="19"/>
    </row>
    <row r="143" spans="1:16" s="13" customFormat="1" ht="36">
      <c r="A143" s="175" t="s">
        <v>96</v>
      </c>
      <c r="B143" s="176" t="s">
        <v>97</v>
      </c>
      <c r="C143" s="186">
        <v>447539</v>
      </c>
      <c r="D143" s="187">
        <v>160000</v>
      </c>
      <c r="E143" s="187">
        <v>135747</v>
      </c>
      <c r="F143" s="187">
        <v>123583</v>
      </c>
      <c r="G143" s="363">
        <v>28</v>
      </c>
      <c r="H143" s="364">
        <v>91</v>
      </c>
      <c r="I143" s="12"/>
      <c r="J143" s="12"/>
      <c r="K143" s="12"/>
      <c r="L143" s="12"/>
      <c r="M143" s="12"/>
      <c r="P143" s="19"/>
    </row>
    <row r="144" spans="1:16" s="13" customFormat="1" ht="18">
      <c r="A144" s="175">
        <v>3233</v>
      </c>
      <c r="B144" s="176" t="s">
        <v>153</v>
      </c>
      <c r="C144" s="186">
        <v>1470</v>
      </c>
      <c r="D144" s="187">
        <v>1470</v>
      </c>
      <c r="E144" s="187">
        <v>1470</v>
      </c>
      <c r="F144" s="187">
        <v>1470</v>
      </c>
      <c r="G144" s="363">
        <v>100</v>
      </c>
      <c r="H144" s="364">
        <v>100</v>
      </c>
      <c r="I144" s="12"/>
      <c r="J144" s="12"/>
      <c r="K144" s="12"/>
      <c r="L144" s="12"/>
      <c r="M144" s="12"/>
      <c r="P144" s="19"/>
    </row>
    <row r="145" spans="1:16" s="13" customFormat="1" ht="18">
      <c r="A145" s="175" t="s">
        <v>98</v>
      </c>
      <c r="B145" s="176" t="s">
        <v>99</v>
      </c>
      <c r="C145" s="186">
        <v>190903</v>
      </c>
      <c r="D145" s="187">
        <v>196608</v>
      </c>
      <c r="E145" s="187">
        <v>179701</v>
      </c>
      <c r="F145" s="187">
        <v>176145</v>
      </c>
      <c r="G145" s="363">
        <v>92</v>
      </c>
      <c r="H145" s="364">
        <v>98</v>
      </c>
      <c r="I145" s="12"/>
      <c r="J145" s="12"/>
      <c r="K145" s="12"/>
      <c r="L145" s="12"/>
      <c r="M145" s="12"/>
      <c r="P145" s="19"/>
    </row>
    <row r="146" spans="1:16" s="13" customFormat="1" ht="18">
      <c r="A146" s="175">
        <v>3235</v>
      </c>
      <c r="B146" s="176" t="s">
        <v>154</v>
      </c>
      <c r="C146" s="186">
        <v>11164</v>
      </c>
      <c r="D146" s="187">
        <v>15000</v>
      </c>
      <c r="E146" s="187">
        <v>12527</v>
      </c>
      <c r="F146" s="187">
        <v>12526</v>
      </c>
      <c r="G146" s="363">
        <v>112</v>
      </c>
      <c r="H146" s="364">
        <v>100</v>
      </c>
      <c r="I146" s="12"/>
      <c r="J146" s="12"/>
      <c r="K146" s="12"/>
      <c r="L146" s="12"/>
      <c r="M146" s="12"/>
      <c r="P146" s="19"/>
    </row>
    <row r="147" spans="1:16" s="13" customFormat="1" ht="18">
      <c r="A147" s="175">
        <v>3236</v>
      </c>
      <c r="B147" s="176" t="s">
        <v>155</v>
      </c>
      <c r="C147" s="186">
        <v>15990</v>
      </c>
      <c r="D147" s="187">
        <v>16000</v>
      </c>
      <c r="E147" s="187">
        <v>15200</v>
      </c>
      <c r="F147" s="187">
        <v>14970</v>
      </c>
      <c r="G147" s="363">
        <v>94</v>
      </c>
      <c r="H147" s="364">
        <v>94</v>
      </c>
      <c r="I147" s="12"/>
      <c r="J147" s="12"/>
      <c r="K147" s="12"/>
      <c r="L147" s="12"/>
      <c r="M147" s="12"/>
      <c r="P147" s="19"/>
    </row>
    <row r="148" spans="1:16" s="13" customFormat="1" ht="18">
      <c r="A148" s="175">
        <v>3237</v>
      </c>
      <c r="B148" s="176" t="s">
        <v>173</v>
      </c>
      <c r="C148" s="186">
        <v>3000</v>
      </c>
      <c r="D148" s="187">
        <v>0</v>
      </c>
      <c r="E148" s="187">
        <v>0</v>
      </c>
      <c r="F148" s="187">
        <v>0</v>
      </c>
      <c r="G148" s="363">
        <v>0</v>
      </c>
      <c r="H148" s="364">
        <v>0</v>
      </c>
      <c r="I148" s="12"/>
      <c r="J148" s="12"/>
      <c r="K148" s="12"/>
      <c r="L148" s="12"/>
      <c r="M148" s="12"/>
      <c r="P148" s="19"/>
    </row>
    <row r="149" spans="1:16" s="13" customFormat="1" ht="18">
      <c r="A149" s="175" t="s">
        <v>100</v>
      </c>
      <c r="B149" s="176" t="s">
        <v>101</v>
      </c>
      <c r="C149" s="186">
        <v>3663</v>
      </c>
      <c r="D149" s="187">
        <v>3000</v>
      </c>
      <c r="E149" s="187">
        <v>1325</v>
      </c>
      <c r="F149" s="187">
        <v>1325</v>
      </c>
      <c r="G149" s="363">
        <v>36</v>
      </c>
      <c r="H149" s="364">
        <v>100</v>
      </c>
      <c r="I149" s="12"/>
      <c r="J149" s="12"/>
      <c r="K149" s="12"/>
      <c r="L149" s="12"/>
      <c r="M149" s="12"/>
      <c r="P149" s="19"/>
    </row>
    <row r="150" spans="1:16" s="13" customFormat="1" ht="18">
      <c r="A150" s="175" t="s">
        <v>102</v>
      </c>
      <c r="B150" s="176" t="s">
        <v>17</v>
      </c>
      <c r="C150" s="186">
        <v>1397</v>
      </c>
      <c r="D150" s="187">
        <v>10000</v>
      </c>
      <c r="E150" s="187">
        <v>1493</v>
      </c>
      <c r="F150" s="187">
        <v>1493</v>
      </c>
      <c r="G150" s="363">
        <v>107</v>
      </c>
      <c r="H150" s="364">
        <v>100</v>
      </c>
      <c r="I150" s="12"/>
      <c r="J150" s="12"/>
      <c r="K150" s="12"/>
      <c r="L150" s="12"/>
      <c r="M150" s="12"/>
      <c r="P150" s="19"/>
    </row>
    <row r="151" spans="1:16" s="13" customFormat="1" ht="18">
      <c r="A151" s="170">
        <v>329</v>
      </c>
      <c r="B151" s="171" t="s">
        <v>18</v>
      </c>
      <c r="C151" s="323">
        <v>6837</v>
      </c>
      <c r="D151" s="325">
        <v>7200</v>
      </c>
      <c r="E151" s="325">
        <v>7029</v>
      </c>
      <c r="F151" s="325">
        <v>6929</v>
      </c>
      <c r="G151" s="363">
        <v>101</v>
      </c>
      <c r="H151" s="364">
        <v>99</v>
      </c>
      <c r="I151" s="12"/>
      <c r="J151" s="12"/>
      <c r="K151" s="12"/>
      <c r="L151" s="12"/>
      <c r="M151" s="12"/>
      <c r="P151" s="19"/>
    </row>
    <row r="152" spans="1:16" s="13" customFormat="1" ht="36">
      <c r="A152" s="175" t="s">
        <v>103</v>
      </c>
      <c r="B152" s="176" t="s">
        <v>104</v>
      </c>
      <c r="C152" s="186">
        <v>0</v>
      </c>
      <c r="D152" s="187">
        <v>0</v>
      </c>
      <c r="E152" s="187">
        <v>0</v>
      </c>
      <c r="F152" s="187">
        <v>0</v>
      </c>
      <c r="G152" s="187">
        <v>0</v>
      </c>
      <c r="H152" s="188">
        <v>0</v>
      </c>
      <c r="I152" s="12"/>
      <c r="J152" s="12"/>
      <c r="K152" s="12"/>
      <c r="L152" s="12"/>
      <c r="M152" s="12"/>
      <c r="P152" s="19"/>
    </row>
    <row r="153" spans="1:16" s="13" customFormat="1" ht="18">
      <c r="A153" s="175">
        <v>3292</v>
      </c>
      <c r="B153" s="176" t="s">
        <v>178</v>
      </c>
      <c r="C153" s="186">
        <v>5842</v>
      </c>
      <c r="D153" s="187">
        <v>2000</v>
      </c>
      <c r="E153" s="187">
        <v>5930</v>
      </c>
      <c r="F153" s="187">
        <v>5929</v>
      </c>
      <c r="G153" s="187">
        <v>101</v>
      </c>
      <c r="H153" s="188">
        <v>100</v>
      </c>
      <c r="I153" s="12"/>
      <c r="J153" s="12"/>
      <c r="K153" s="12"/>
      <c r="L153" s="12"/>
      <c r="M153" s="12"/>
      <c r="P153" s="19"/>
    </row>
    <row r="154" spans="1:16" s="13" customFormat="1" ht="18">
      <c r="A154" s="175" t="s">
        <v>105</v>
      </c>
      <c r="B154" s="176" t="s">
        <v>106</v>
      </c>
      <c r="C154" s="186">
        <v>195</v>
      </c>
      <c r="D154" s="187">
        <v>200</v>
      </c>
      <c r="E154" s="187">
        <v>300</v>
      </c>
      <c r="F154" s="187">
        <v>200</v>
      </c>
      <c r="G154" s="187">
        <v>103</v>
      </c>
      <c r="H154" s="188">
        <v>67</v>
      </c>
      <c r="I154" s="12"/>
      <c r="J154" s="12"/>
      <c r="K154" s="12"/>
      <c r="L154" s="12"/>
      <c r="M154" s="12"/>
      <c r="P154" s="19"/>
    </row>
    <row r="155" spans="1:16" s="13" customFormat="1" ht="18">
      <c r="A155" s="175">
        <v>3294</v>
      </c>
      <c r="B155" s="176" t="s">
        <v>176</v>
      </c>
      <c r="C155" s="186">
        <v>800</v>
      </c>
      <c r="D155" s="187">
        <v>1000</v>
      </c>
      <c r="E155" s="187">
        <v>800</v>
      </c>
      <c r="F155" s="187">
        <v>800</v>
      </c>
      <c r="G155" s="187">
        <v>100</v>
      </c>
      <c r="H155" s="188">
        <v>100</v>
      </c>
      <c r="I155" s="12"/>
      <c r="J155" s="12"/>
      <c r="K155" s="12"/>
      <c r="L155" s="12"/>
      <c r="M155" s="12"/>
      <c r="P155" s="19"/>
    </row>
    <row r="156" spans="1:16" s="13" customFormat="1" ht="18">
      <c r="A156" s="175">
        <v>3295</v>
      </c>
      <c r="B156" s="176" t="s">
        <v>107</v>
      </c>
      <c r="C156" s="186">
        <v>0</v>
      </c>
      <c r="D156" s="187">
        <v>4000</v>
      </c>
      <c r="E156" s="187">
        <v>0</v>
      </c>
      <c r="F156" s="187">
        <v>0</v>
      </c>
      <c r="G156" s="187">
        <v>0</v>
      </c>
      <c r="H156" s="188">
        <v>0</v>
      </c>
      <c r="I156" s="12"/>
      <c r="J156" s="12"/>
      <c r="K156" s="12"/>
      <c r="L156" s="12"/>
      <c r="M156" s="12"/>
      <c r="P156" s="19"/>
    </row>
    <row r="157" spans="1:16" s="13" customFormat="1" ht="18">
      <c r="A157" s="175" t="s">
        <v>108</v>
      </c>
      <c r="B157" s="176" t="s">
        <v>18</v>
      </c>
      <c r="C157" s="186">
        <v>0</v>
      </c>
      <c r="D157" s="187">
        <v>0</v>
      </c>
      <c r="E157" s="187">
        <v>0</v>
      </c>
      <c r="F157" s="187">
        <v>0</v>
      </c>
      <c r="G157" s="187">
        <v>0</v>
      </c>
      <c r="H157" s="188">
        <v>0</v>
      </c>
      <c r="I157" s="12"/>
      <c r="J157" s="12"/>
      <c r="K157" s="12"/>
      <c r="L157" s="12"/>
      <c r="M157" s="12"/>
      <c r="P157" s="19"/>
    </row>
    <row r="158" spans="1:16" s="13" customFormat="1" ht="36">
      <c r="A158" s="189">
        <v>37</v>
      </c>
      <c r="B158" s="190" t="s">
        <v>177</v>
      </c>
      <c r="C158" s="191">
        <v>6900</v>
      </c>
      <c r="D158" s="192">
        <v>20000</v>
      </c>
      <c r="E158" s="187">
        <v>0</v>
      </c>
      <c r="F158" s="187">
        <v>0</v>
      </c>
      <c r="G158" s="187">
        <v>0</v>
      </c>
      <c r="H158" s="188">
        <v>0</v>
      </c>
      <c r="I158" s="12"/>
      <c r="J158" s="12"/>
      <c r="K158" s="12"/>
      <c r="L158" s="12"/>
      <c r="M158" s="12"/>
      <c r="P158" s="19"/>
    </row>
    <row r="159" spans="1:16" s="13" customFormat="1" ht="36">
      <c r="A159" s="184">
        <v>372</v>
      </c>
      <c r="B159" s="185" t="s">
        <v>161</v>
      </c>
      <c r="C159" s="186">
        <v>6900</v>
      </c>
      <c r="D159" s="187">
        <v>20000</v>
      </c>
      <c r="E159" s="187">
        <v>0</v>
      </c>
      <c r="F159" s="187">
        <v>0</v>
      </c>
      <c r="G159" s="187">
        <v>0</v>
      </c>
      <c r="H159" s="188">
        <v>0</v>
      </c>
      <c r="I159" s="12"/>
      <c r="J159" s="12"/>
      <c r="K159" s="12"/>
      <c r="L159" s="12"/>
      <c r="M159" s="12"/>
      <c r="P159" s="19"/>
    </row>
    <row r="160" spans="1:16" s="13" customFormat="1" ht="36">
      <c r="A160" s="184">
        <v>3722</v>
      </c>
      <c r="B160" s="185" t="s">
        <v>161</v>
      </c>
      <c r="C160" s="186">
        <v>6900</v>
      </c>
      <c r="D160" s="187">
        <v>20000</v>
      </c>
      <c r="E160" s="187">
        <v>0</v>
      </c>
      <c r="F160" s="187">
        <v>0</v>
      </c>
      <c r="G160" s="187">
        <v>0</v>
      </c>
      <c r="H160" s="188">
        <v>0</v>
      </c>
      <c r="I160" s="12"/>
      <c r="J160" s="12"/>
      <c r="K160" s="12"/>
      <c r="L160" s="12"/>
      <c r="M160" s="12"/>
      <c r="P160" s="19"/>
    </row>
    <row r="161" spans="1:16" s="13" customFormat="1" ht="18">
      <c r="A161" s="184"/>
      <c r="B161" s="185"/>
      <c r="C161" s="186"/>
      <c r="D161" s="187"/>
      <c r="E161" s="187"/>
      <c r="F161" s="187"/>
      <c r="G161" s="187"/>
      <c r="H161" s="188"/>
      <c r="I161" s="12"/>
      <c r="J161" s="12"/>
      <c r="K161" s="12"/>
      <c r="L161" s="12"/>
      <c r="M161" s="12"/>
      <c r="P161" s="19"/>
    </row>
    <row r="162" spans="1:16" s="13" customFormat="1" ht="18">
      <c r="A162" s="429" t="s">
        <v>6</v>
      </c>
      <c r="B162" s="430"/>
      <c r="C162" s="193">
        <v>2067873</v>
      </c>
      <c r="D162" s="193">
        <v>1938948</v>
      </c>
      <c r="E162" s="193">
        <f>SUM(E122,E130)</f>
        <v>2027966</v>
      </c>
      <c r="F162" s="193">
        <f>SUM(F122,F130)</f>
        <v>1815689</v>
      </c>
      <c r="G162" s="193">
        <v>88</v>
      </c>
      <c r="H162" s="193">
        <v>90</v>
      </c>
      <c r="I162" s="12"/>
      <c r="J162" s="12"/>
      <c r="K162" s="12"/>
      <c r="L162" s="12"/>
      <c r="M162" s="12"/>
      <c r="P162" s="19"/>
    </row>
    <row r="163" spans="1:16" s="13" customFormat="1" ht="14.25">
      <c r="A163" s="11"/>
      <c r="B163" s="11"/>
      <c r="C163" s="11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P163" s="19"/>
    </row>
    <row r="164" spans="1:16" s="13" customFormat="1" ht="14.25">
      <c r="A164" s="13" t="s">
        <v>81</v>
      </c>
      <c r="B164" s="11"/>
      <c r="C164" s="11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P164" s="19"/>
    </row>
    <row r="165" spans="1:16" s="13" customFormat="1" ht="15" customHeight="1">
      <c r="A165" s="393" t="s">
        <v>77</v>
      </c>
      <c r="B165" s="395" t="s">
        <v>3</v>
      </c>
      <c r="C165" s="395" t="s">
        <v>130</v>
      </c>
      <c r="D165" s="391" t="s">
        <v>131</v>
      </c>
      <c r="E165" s="391" t="s">
        <v>202</v>
      </c>
      <c r="F165" s="391" t="s">
        <v>133</v>
      </c>
      <c r="G165" s="391" t="s">
        <v>74</v>
      </c>
      <c r="H165" s="391" t="s">
        <v>74</v>
      </c>
      <c r="I165" s="12"/>
      <c r="J165" s="12"/>
      <c r="K165" s="12"/>
      <c r="L165" s="12"/>
      <c r="M165" s="12"/>
      <c r="P165" s="19"/>
    </row>
    <row r="166" spans="1:16" s="13" customFormat="1" ht="35.25" customHeight="1">
      <c r="A166" s="394"/>
      <c r="B166" s="396"/>
      <c r="C166" s="396"/>
      <c r="D166" s="392"/>
      <c r="E166" s="392"/>
      <c r="F166" s="392"/>
      <c r="G166" s="392"/>
      <c r="H166" s="392"/>
      <c r="I166" s="12"/>
      <c r="J166" s="12"/>
      <c r="K166" s="12"/>
      <c r="L166" s="12"/>
      <c r="M166" s="12"/>
      <c r="P166" s="19"/>
    </row>
    <row r="167" spans="1:16" s="13" customFormat="1" ht="15">
      <c r="A167" s="398">
        <v>1</v>
      </c>
      <c r="B167" s="398"/>
      <c r="C167" s="107">
        <v>2</v>
      </c>
      <c r="D167" s="108">
        <v>3</v>
      </c>
      <c r="E167" s="108">
        <v>4</v>
      </c>
      <c r="F167" s="108">
        <v>5</v>
      </c>
      <c r="G167" s="108" t="s">
        <v>75</v>
      </c>
      <c r="H167" s="108" t="s">
        <v>76</v>
      </c>
      <c r="I167" s="12"/>
      <c r="J167" s="12"/>
      <c r="K167" s="12"/>
      <c r="L167" s="12"/>
      <c r="M167" s="12"/>
      <c r="P167" s="19"/>
    </row>
    <row r="168" spans="1:16" s="13" customFormat="1" ht="18">
      <c r="A168" s="244">
        <v>31</v>
      </c>
      <c r="B168" s="166" t="s">
        <v>7</v>
      </c>
      <c r="C168" s="245">
        <f>SUM(C169)</f>
        <v>137920</v>
      </c>
      <c r="D168" s="168">
        <f>SUM(D169:D169)</f>
        <v>136790</v>
      </c>
      <c r="E168" s="168">
        <f>SUM(E169:E169)</f>
        <v>165775</v>
      </c>
      <c r="F168" s="168">
        <f>SUM(F169:F169)</f>
        <v>165247</v>
      </c>
      <c r="G168" s="358">
        <v>120</v>
      </c>
      <c r="H168" s="359">
        <v>100</v>
      </c>
      <c r="I168" s="12"/>
      <c r="J168" s="12"/>
      <c r="K168" s="12"/>
      <c r="L168" s="12"/>
      <c r="M168" s="12"/>
      <c r="P168" s="19"/>
    </row>
    <row r="169" spans="1:16" s="13" customFormat="1" ht="18">
      <c r="A169" s="246">
        <v>311</v>
      </c>
      <c r="B169" s="171" t="s">
        <v>8</v>
      </c>
      <c r="C169" s="247">
        <v>137920</v>
      </c>
      <c r="D169" s="173">
        <v>136790</v>
      </c>
      <c r="E169" s="173">
        <v>165775</v>
      </c>
      <c r="F169" s="173">
        <v>165247</v>
      </c>
      <c r="G169" s="360">
        <v>120</v>
      </c>
      <c r="H169" s="361">
        <v>100</v>
      </c>
      <c r="I169" s="12"/>
      <c r="J169" s="12"/>
      <c r="K169" s="12"/>
      <c r="L169" s="12"/>
      <c r="M169" s="12"/>
      <c r="P169" s="19"/>
    </row>
    <row r="170" spans="1:16" s="13" customFormat="1" ht="18">
      <c r="A170" s="175">
        <v>3111</v>
      </c>
      <c r="B170" s="176" t="s">
        <v>82</v>
      </c>
      <c r="C170" s="248">
        <v>109850</v>
      </c>
      <c r="D170" s="178">
        <v>112265</v>
      </c>
      <c r="E170" s="178">
        <v>137000</v>
      </c>
      <c r="F170" s="178">
        <v>136171</v>
      </c>
      <c r="G170" s="178">
        <v>124</v>
      </c>
      <c r="H170" s="361">
        <v>99</v>
      </c>
      <c r="I170" s="12"/>
      <c r="J170" s="12"/>
      <c r="K170" s="12"/>
      <c r="L170" s="12"/>
      <c r="M170" s="12"/>
      <c r="P170" s="19"/>
    </row>
    <row r="171" spans="1:16" s="13" customFormat="1" ht="18">
      <c r="A171" s="170">
        <v>312</v>
      </c>
      <c r="B171" s="171" t="s">
        <v>172</v>
      </c>
      <c r="C171" s="248">
        <v>8437</v>
      </c>
      <c r="D171" s="178">
        <v>6000</v>
      </c>
      <c r="E171" s="178">
        <v>6500</v>
      </c>
      <c r="F171" s="178">
        <v>6500</v>
      </c>
      <c r="G171" s="178">
        <v>77</v>
      </c>
      <c r="H171" s="361">
        <v>100</v>
      </c>
      <c r="I171" s="12"/>
      <c r="J171" s="12"/>
      <c r="K171" s="12"/>
      <c r="L171" s="12"/>
      <c r="M171" s="12"/>
      <c r="P171" s="19"/>
    </row>
    <row r="172" spans="1:16" s="13" customFormat="1" ht="18">
      <c r="A172" s="175">
        <v>3121</v>
      </c>
      <c r="B172" s="176" t="s">
        <v>172</v>
      </c>
      <c r="C172" s="248">
        <v>8437</v>
      </c>
      <c r="D172" s="178">
        <v>6000</v>
      </c>
      <c r="E172" s="178">
        <v>6500</v>
      </c>
      <c r="F172" s="178">
        <v>6500</v>
      </c>
      <c r="G172" s="178">
        <v>77</v>
      </c>
      <c r="H172" s="361">
        <v>100</v>
      </c>
      <c r="I172" s="12"/>
      <c r="J172" s="12"/>
      <c r="K172" s="12"/>
      <c r="L172" s="12"/>
      <c r="M172" s="12"/>
      <c r="P172" s="19"/>
    </row>
    <row r="173" spans="1:16" s="13" customFormat="1" ht="18">
      <c r="A173" s="170">
        <v>313</v>
      </c>
      <c r="B173" s="171" t="s">
        <v>10</v>
      </c>
      <c r="C173" s="248">
        <v>19633</v>
      </c>
      <c r="D173" s="178">
        <v>18525</v>
      </c>
      <c r="E173" s="178">
        <v>22275</v>
      </c>
      <c r="F173" s="178">
        <v>22576</v>
      </c>
      <c r="G173" s="178">
        <v>115</v>
      </c>
      <c r="H173" s="361">
        <v>101</v>
      </c>
      <c r="I173" s="12"/>
      <c r="J173" s="12"/>
      <c r="K173" s="12"/>
      <c r="L173" s="12"/>
      <c r="M173" s="12"/>
      <c r="P173" s="19"/>
    </row>
    <row r="174" spans="1:16" s="13" customFormat="1" ht="36">
      <c r="A174" s="175">
        <v>3132</v>
      </c>
      <c r="B174" s="176" t="s">
        <v>83</v>
      </c>
      <c r="C174" s="248">
        <v>19633</v>
      </c>
      <c r="D174" s="178">
        <v>18525</v>
      </c>
      <c r="E174" s="178">
        <v>22275</v>
      </c>
      <c r="F174" s="178">
        <v>22576</v>
      </c>
      <c r="G174" s="178">
        <v>115</v>
      </c>
      <c r="H174" s="361">
        <v>101</v>
      </c>
      <c r="I174" s="12"/>
      <c r="J174" s="12"/>
      <c r="K174" s="12"/>
      <c r="L174" s="12"/>
      <c r="M174" s="12"/>
      <c r="P174" s="19"/>
    </row>
    <row r="175" spans="1:16" s="13" customFormat="1" ht="18">
      <c r="A175" s="170">
        <v>32</v>
      </c>
      <c r="B175" s="171" t="s">
        <v>11</v>
      </c>
      <c r="C175" s="247">
        <v>210780</v>
      </c>
      <c r="D175" s="173">
        <v>201500</v>
      </c>
      <c r="E175" s="173">
        <v>392811</v>
      </c>
      <c r="F175" s="173">
        <v>358654</v>
      </c>
      <c r="G175" s="360">
        <v>170</v>
      </c>
      <c r="H175" s="361">
        <v>91</v>
      </c>
      <c r="I175" s="12"/>
      <c r="J175" s="12"/>
      <c r="K175" s="12"/>
      <c r="L175" s="12"/>
      <c r="M175" s="12"/>
      <c r="P175" s="19"/>
    </row>
    <row r="176" spans="1:16" s="13" customFormat="1" ht="18">
      <c r="A176" s="170">
        <v>321</v>
      </c>
      <c r="B176" s="171" t="s">
        <v>12</v>
      </c>
      <c r="C176" s="247">
        <v>8934</v>
      </c>
      <c r="D176" s="173">
        <v>9000</v>
      </c>
      <c r="E176" s="173">
        <v>66000</v>
      </c>
      <c r="F176" s="173">
        <v>65619</v>
      </c>
      <c r="G176" s="360">
        <v>734</v>
      </c>
      <c r="H176" s="361">
        <v>99</v>
      </c>
      <c r="I176" s="12"/>
      <c r="J176" s="12"/>
      <c r="K176" s="12"/>
      <c r="L176" s="12"/>
      <c r="M176" s="12"/>
      <c r="P176" s="19"/>
    </row>
    <row r="177" spans="1:16" s="13" customFormat="1" ht="18">
      <c r="A177" s="175">
        <v>3211</v>
      </c>
      <c r="B177" s="176" t="s">
        <v>86</v>
      </c>
      <c r="C177" s="248">
        <v>8934</v>
      </c>
      <c r="D177" s="178">
        <v>9000</v>
      </c>
      <c r="E177" s="178">
        <v>66000</v>
      </c>
      <c r="F177" s="178">
        <v>65619</v>
      </c>
      <c r="G177" s="360">
        <v>734</v>
      </c>
      <c r="H177" s="361">
        <v>99</v>
      </c>
      <c r="I177" s="12"/>
      <c r="J177" s="12"/>
      <c r="K177" s="12"/>
      <c r="L177" s="12"/>
      <c r="M177" s="12"/>
      <c r="P177" s="19"/>
    </row>
    <row r="178" spans="1:16" s="13" customFormat="1" ht="18">
      <c r="A178" s="170">
        <v>322</v>
      </c>
      <c r="B178" s="171" t="s">
        <v>14</v>
      </c>
      <c r="C178" s="247">
        <v>0</v>
      </c>
      <c r="D178" s="249">
        <v>0</v>
      </c>
      <c r="E178" s="249">
        <v>0</v>
      </c>
      <c r="F178" s="249">
        <v>0</v>
      </c>
      <c r="G178" s="249">
        <v>0</v>
      </c>
      <c r="H178" s="174">
        <v>0</v>
      </c>
      <c r="I178" s="12"/>
      <c r="J178" s="12"/>
      <c r="K178" s="12"/>
      <c r="L178" s="12"/>
      <c r="M178" s="12"/>
      <c r="P178" s="19"/>
    </row>
    <row r="179" spans="1:13" s="40" customFormat="1" ht="36">
      <c r="A179" s="175" t="s">
        <v>88</v>
      </c>
      <c r="B179" s="176" t="s">
        <v>15</v>
      </c>
      <c r="C179" s="250">
        <v>40</v>
      </c>
      <c r="D179" s="186">
        <v>1000</v>
      </c>
      <c r="E179" s="186">
        <v>9000</v>
      </c>
      <c r="F179" s="177">
        <v>8748</v>
      </c>
      <c r="G179" s="177">
        <v>0</v>
      </c>
      <c r="H179" s="179">
        <v>97</v>
      </c>
      <c r="I179" s="20"/>
      <c r="J179" s="20"/>
      <c r="K179" s="20"/>
      <c r="L179" s="20"/>
      <c r="M179" s="20"/>
    </row>
    <row r="180" spans="1:13" s="40" customFormat="1" ht="18">
      <c r="A180" s="175" t="s">
        <v>89</v>
      </c>
      <c r="B180" s="176" t="s">
        <v>90</v>
      </c>
      <c r="C180" s="250">
        <v>0</v>
      </c>
      <c r="D180" s="186">
        <v>0</v>
      </c>
      <c r="E180" s="186">
        <v>0</v>
      </c>
      <c r="F180" s="177">
        <v>0</v>
      </c>
      <c r="G180" s="177">
        <v>0</v>
      </c>
      <c r="H180" s="179">
        <v>0</v>
      </c>
      <c r="I180" s="20"/>
      <c r="J180" s="20"/>
      <c r="K180" s="20"/>
      <c r="L180" s="20"/>
      <c r="M180" s="20"/>
    </row>
    <row r="181" spans="1:13" s="40" customFormat="1" ht="18">
      <c r="A181" s="184">
        <v>3222</v>
      </c>
      <c r="B181" s="185" t="s">
        <v>179</v>
      </c>
      <c r="C181" s="251">
        <v>60222</v>
      </c>
      <c r="D181" s="186">
        <v>70000</v>
      </c>
      <c r="E181" s="186">
        <v>99000</v>
      </c>
      <c r="F181" s="186">
        <v>66438</v>
      </c>
      <c r="G181" s="186">
        <v>110</v>
      </c>
      <c r="H181" s="188">
        <v>67</v>
      </c>
      <c r="I181" s="20"/>
      <c r="J181" s="20"/>
      <c r="K181" s="20"/>
      <c r="L181" s="20"/>
      <c r="M181" s="20"/>
    </row>
    <row r="182" spans="1:13" s="40" customFormat="1" ht="18">
      <c r="A182" s="184">
        <v>3225</v>
      </c>
      <c r="B182" s="185" t="s">
        <v>151</v>
      </c>
      <c r="C182" s="251">
        <v>7849</v>
      </c>
      <c r="D182" s="186">
        <v>3000</v>
      </c>
      <c r="E182" s="186">
        <v>8000</v>
      </c>
      <c r="F182" s="186">
        <v>6170</v>
      </c>
      <c r="G182" s="186">
        <v>79</v>
      </c>
      <c r="H182" s="188">
        <v>77</v>
      </c>
      <c r="I182" s="20"/>
      <c r="J182" s="20"/>
      <c r="K182" s="20"/>
      <c r="L182" s="20"/>
      <c r="M182" s="20"/>
    </row>
    <row r="183" spans="1:13" s="40" customFormat="1" ht="18">
      <c r="A183" s="184">
        <v>323</v>
      </c>
      <c r="B183" s="185" t="s">
        <v>16</v>
      </c>
      <c r="C183" s="251">
        <v>0</v>
      </c>
      <c r="D183" s="186">
        <v>0</v>
      </c>
      <c r="E183" s="186">
        <v>0</v>
      </c>
      <c r="F183" s="186">
        <v>0</v>
      </c>
      <c r="G183" s="186">
        <v>0</v>
      </c>
      <c r="H183" s="188">
        <v>0</v>
      </c>
      <c r="I183" s="20"/>
      <c r="J183" s="20"/>
      <c r="K183" s="20"/>
      <c r="L183" s="20"/>
      <c r="M183" s="20"/>
    </row>
    <row r="184" spans="1:13" s="40" customFormat="1" ht="18">
      <c r="A184" s="184">
        <v>3231</v>
      </c>
      <c r="B184" s="185" t="s">
        <v>95</v>
      </c>
      <c r="C184" s="251">
        <v>35914</v>
      </c>
      <c r="D184" s="186">
        <v>30000</v>
      </c>
      <c r="E184" s="186">
        <v>42000</v>
      </c>
      <c r="F184" s="186">
        <v>41893</v>
      </c>
      <c r="G184" s="186">
        <v>117</v>
      </c>
      <c r="H184" s="188">
        <v>100</v>
      </c>
      <c r="I184" s="20"/>
      <c r="J184" s="20"/>
      <c r="K184" s="20"/>
      <c r="L184" s="20"/>
      <c r="M184" s="20"/>
    </row>
    <row r="185" spans="1:13" s="40" customFormat="1" ht="36">
      <c r="A185" s="184">
        <v>3232</v>
      </c>
      <c r="B185" s="185" t="s">
        <v>97</v>
      </c>
      <c r="C185" s="251">
        <v>1200</v>
      </c>
      <c r="D185" s="186">
        <v>3000</v>
      </c>
      <c r="E185" s="186">
        <v>1500</v>
      </c>
      <c r="F185" s="186">
        <v>200</v>
      </c>
      <c r="G185" s="186">
        <v>17</v>
      </c>
      <c r="H185" s="188">
        <v>13</v>
      </c>
      <c r="I185" s="20"/>
      <c r="J185" s="20"/>
      <c r="K185" s="20"/>
      <c r="L185" s="20"/>
      <c r="M185" s="20"/>
    </row>
    <row r="186" spans="1:13" s="40" customFormat="1" ht="18">
      <c r="A186" s="184">
        <v>3233</v>
      </c>
      <c r="B186" s="185" t="s">
        <v>180</v>
      </c>
      <c r="C186" s="251">
        <v>960</v>
      </c>
      <c r="D186" s="186">
        <v>1000</v>
      </c>
      <c r="E186" s="186">
        <v>800</v>
      </c>
      <c r="F186" s="186">
        <v>960</v>
      </c>
      <c r="G186" s="186">
        <v>100</v>
      </c>
      <c r="H186" s="188">
        <v>120</v>
      </c>
      <c r="I186" s="20"/>
      <c r="J186" s="20"/>
      <c r="K186" s="20"/>
      <c r="L186" s="20"/>
      <c r="M186" s="20"/>
    </row>
    <row r="187" spans="1:13" s="40" customFormat="1" ht="18">
      <c r="A187" s="184">
        <v>3234</v>
      </c>
      <c r="B187" s="185" t="s">
        <v>99</v>
      </c>
      <c r="C187" s="251">
        <v>0</v>
      </c>
      <c r="D187" s="186">
        <v>0</v>
      </c>
      <c r="E187" s="186">
        <v>2575</v>
      </c>
      <c r="F187" s="186">
        <v>23124</v>
      </c>
      <c r="G187" s="186">
        <v>0</v>
      </c>
      <c r="H187" s="188">
        <v>898</v>
      </c>
      <c r="I187" s="20"/>
      <c r="J187" s="20"/>
      <c r="K187" s="20"/>
      <c r="L187" s="20"/>
      <c r="M187" s="20"/>
    </row>
    <row r="188" spans="1:13" s="40" customFormat="1" ht="18">
      <c r="A188" s="184">
        <v>3235</v>
      </c>
      <c r="B188" s="185" t="s">
        <v>154</v>
      </c>
      <c r="C188" s="251">
        <v>0</v>
      </c>
      <c r="D188" s="186">
        <v>0</v>
      </c>
      <c r="E188" s="186">
        <v>9000</v>
      </c>
      <c r="F188" s="186">
        <v>6491</v>
      </c>
      <c r="G188" s="186">
        <v>0</v>
      </c>
      <c r="H188" s="188">
        <v>72</v>
      </c>
      <c r="I188" s="20"/>
      <c r="J188" s="20"/>
      <c r="K188" s="20"/>
      <c r="L188" s="20"/>
      <c r="M188" s="20"/>
    </row>
    <row r="189" spans="1:13" s="40" customFormat="1" ht="18">
      <c r="A189" s="184">
        <v>3237</v>
      </c>
      <c r="B189" s="185" t="s">
        <v>156</v>
      </c>
      <c r="C189" s="251">
        <v>17622</v>
      </c>
      <c r="D189" s="186">
        <v>1000</v>
      </c>
      <c r="E189" s="186">
        <v>3936</v>
      </c>
      <c r="F189" s="186">
        <v>3936</v>
      </c>
      <c r="G189" s="186">
        <v>22</v>
      </c>
      <c r="H189" s="188">
        <v>100</v>
      </c>
      <c r="I189" s="20"/>
      <c r="J189" s="20"/>
      <c r="K189" s="20"/>
      <c r="L189" s="20"/>
      <c r="M189" s="20"/>
    </row>
    <row r="190" spans="1:13" s="40" customFormat="1" ht="18">
      <c r="A190" s="184">
        <v>3238</v>
      </c>
      <c r="B190" s="185" t="s">
        <v>101</v>
      </c>
      <c r="C190" s="251">
        <v>3063</v>
      </c>
      <c r="D190" s="186">
        <v>5000</v>
      </c>
      <c r="E190" s="186">
        <v>2500</v>
      </c>
      <c r="F190" s="186">
        <v>2275</v>
      </c>
      <c r="G190" s="186">
        <v>74</v>
      </c>
      <c r="H190" s="188">
        <v>91</v>
      </c>
      <c r="I190" s="20"/>
      <c r="J190" s="20"/>
      <c r="K190" s="20"/>
      <c r="L190" s="20"/>
      <c r="M190" s="20"/>
    </row>
    <row r="191" spans="1:13" s="40" customFormat="1" ht="18">
      <c r="A191" s="184">
        <v>3239</v>
      </c>
      <c r="B191" s="185" t="s">
        <v>17</v>
      </c>
      <c r="C191" s="251">
        <v>17482</v>
      </c>
      <c r="D191" s="186">
        <v>15000</v>
      </c>
      <c r="E191" s="186">
        <v>22000</v>
      </c>
      <c r="F191" s="186">
        <v>19135</v>
      </c>
      <c r="G191" s="186">
        <v>109</v>
      </c>
      <c r="H191" s="188">
        <v>87</v>
      </c>
      <c r="I191" s="20"/>
      <c r="J191" s="20"/>
      <c r="K191" s="20"/>
      <c r="L191" s="20"/>
      <c r="M191" s="20"/>
    </row>
    <row r="192" spans="1:13" s="40" customFormat="1" ht="18">
      <c r="A192" s="184">
        <v>3293</v>
      </c>
      <c r="B192" s="185" t="s">
        <v>106</v>
      </c>
      <c r="C192" s="251">
        <v>17794</v>
      </c>
      <c r="D192" s="186">
        <v>15000</v>
      </c>
      <c r="E192" s="186">
        <v>1000</v>
      </c>
      <c r="F192" s="186">
        <v>0</v>
      </c>
      <c r="G192" s="186">
        <v>0</v>
      </c>
      <c r="H192" s="188">
        <v>0</v>
      </c>
      <c r="I192" s="20"/>
      <c r="J192" s="20"/>
      <c r="K192" s="20"/>
      <c r="L192" s="20"/>
      <c r="M192" s="20"/>
    </row>
    <row r="193" spans="1:13" s="40" customFormat="1" ht="18">
      <c r="A193" s="184">
        <v>3294</v>
      </c>
      <c r="B193" s="185" t="s">
        <v>158</v>
      </c>
      <c r="C193" s="251">
        <v>400</v>
      </c>
      <c r="D193" s="186">
        <v>500</v>
      </c>
      <c r="E193" s="186">
        <v>1500</v>
      </c>
      <c r="F193" s="186">
        <v>950</v>
      </c>
      <c r="G193" s="186">
        <v>237</v>
      </c>
      <c r="H193" s="188">
        <v>63</v>
      </c>
      <c r="I193" s="20"/>
      <c r="J193" s="20"/>
      <c r="K193" s="20"/>
      <c r="L193" s="20"/>
      <c r="M193" s="20"/>
    </row>
    <row r="194" spans="1:13" s="40" customFormat="1" ht="18">
      <c r="A194" s="184">
        <v>3295</v>
      </c>
      <c r="B194" s="185" t="s">
        <v>107</v>
      </c>
      <c r="C194" s="251">
        <v>0</v>
      </c>
      <c r="D194" s="186">
        <v>1000</v>
      </c>
      <c r="E194" s="186">
        <v>1000</v>
      </c>
      <c r="F194" s="186">
        <v>670</v>
      </c>
      <c r="G194" s="186">
        <v>0</v>
      </c>
      <c r="H194" s="188">
        <v>67</v>
      </c>
      <c r="I194" s="20"/>
      <c r="J194" s="20"/>
      <c r="K194" s="20"/>
      <c r="L194" s="20"/>
      <c r="M194" s="20"/>
    </row>
    <row r="195" spans="1:13" s="40" customFormat="1" ht="18">
      <c r="A195" s="184">
        <v>3299</v>
      </c>
      <c r="B195" s="185" t="s">
        <v>181</v>
      </c>
      <c r="C195" s="251">
        <v>39300</v>
      </c>
      <c r="D195" s="186">
        <v>45000</v>
      </c>
      <c r="E195" s="186">
        <v>115000</v>
      </c>
      <c r="F195" s="186">
        <v>104171</v>
      </c>
      <c r="G195" s="186">
        <v>265</v>
      </c>
      <c r="H195" s="188">
        <v>91</v>
      </c>
      <c r="I195" s="20"/>
      <c r="J195" s="20"/>
      <c r="K195" s="20"/>
      <c r="L195" s="20"/>
      <c r="M195" s="20"/>
    </row>
    <row r="196" spans="1:13" s="40" customFormat="1" ht="36">
      <c r="A196" s="184">
        <v>3224</v>
      </c>
      <c r="B196" s="185" t="s">
        <v>92</v>
      </c>
      <c r="C196" s="251">
        <v>0</v>
      </c>
      <c r="D196" s="186">
        <v>2000</v>
      </c>
      <c r="E196" s="186">
        <v>8000</v>
      </c>
      <c r="F196" s="186">
        <v>7874</v>
      </c>
      <c r="G196" s="186">
        <v>0</v>
      </c>
      <c r="H196" s="188">
        <v>98</v>
      </c>
      <c r="I196" s="20"/>
      <c r="J196" s="20"/>
      <c r="K196" s="20"/>
      <c r="L196" s="20"/>
      <c r="M196" s="20"/>
    </row>
    <row r="197" spans="1:13" s="40" customFormat="1" ht="18">
      <c r="A197" s="189">
        <v>34</v>
      </c>
      <c r="B197" s="190" t="s">
        <v>19</v>
      </c>
      <c r="C197" s="324">
        <v>1551</v>
      </c>
      <c r="D197" s="323">
        <v>1500</v>
      </c>
      <c r="E197" s="323">
        <v>2000</v>
      </c>
      <c r="F197" s="323">
        <v>1875</v>
      </c>
      <c r="G197" s="186">
        <v>121</v>
      </c>
      <c r="H197" s="188">
        <v>94</v>
      </c>
      <c r="I197" s="20"/>
      <c r="J197" s="20"/>
      <c r="K197" s="20"/>
      <c r="L197" s="20"/>
      <c r="M197" s="20"/>
    </row>
    <row r="198" spans="1:13" s="40" customFormat="1" ht="18">
      <c r="A198" s="184">
        <v>3431</v>
      </c>
      <c r="B198" s="185" t="s">
        <v>182</v>
      </c>
      <c r="C198" s="251">
        <v>1462</v>
      </c>
      <c r="D198" s="186">
        <v>1500</v>
      </c>
      <c r="E198" s="186">
        <v>2000</v>
      </c>
      <c r="F198" s="186">
        <v>1875</v>
      </c>
      <c r="G198" s="186">
        <v>128</v>
      </c>
      <c r="H198" s="188">
        <v>94</v>
      </c>
      <c r="I198" s="20"/>
      <c r="J198" s="20"/>
      <c r="K198" s="20"/>
      <c r="L198" s="20"/>
      <c r="M198" s="20"/>
    </row>
    <row r="199" spans="1:13" s="79" customFormat="1" ht="32.25" customHeight="1">
      <c r="A199" s="184">
        <v>3433</v>
      </c>
      <c r="B199" s="185" t="s">
        <v>160</v>
      </c>
      <c r="C199" s="187">
        <v>89</v>
      </c>
      <c r="D199" s="186">
        <v>0</v>
      </c>
      <c r="E199" s="186">
        <v>0</v>
      </c>
      <c r="F199" s="186">
        <v>0</v>
      </c>
      <c r="G199" s="186">
        <v>0</v>
      </c>
      <c r="H199" s="188">
        <v>0</v>
      </c>
      <c r="I199" s="20"/>
      <c r="J199" s="20"/>
      <c r="K199" s="20"/>
      <c r="L199" s="20"/>
      <c r="M199" s="20"/>
    </row>
    <row r="200" spans="1:16" s="13" customFormat="1" ht="18">
      <c r="A200" s="429" t="s">
        <v>6</v>
      </c>
      <c r="B200" s="430"/>
      <c r="C200" s="252">
        <v>350251</v>
      </c>
      <c r="D200" s="193">
        <v>339790</v>
      </c>
      <c r="E200" s="193">
        <v>560586</v>
      </c>
      <c r="F200" s="193">
        <v>525776</v>
      </c>
      <c r="G200" s="193">
        <f>SUM(F200/C200)*100</f>
        <v>150.11406105906906</v>
      </c>
      <c r="H200" s="193">
        <f>(F200/E200)*100</f>
        <v>93.79042644661122</v>
      </c>
      <c r="I200" s="12"/>
      <c r="J200" s="12"/>
      <c r="K200" s="12"/>
      <c r="L200" s="12"/>
      <c r="M200" s="12"/>
      <c r="P200" s="19"/>
    </row>
    <row r="201" spans="2:16" s="13" customFormat="1" ht="14.25">
      <c r="B201" s="11"/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P201" s="19"/>
    </row>
    <row r="202" spans="1:16" s="13" customFormat="1" ht="14.25">
      <c r="A202" s="13" t="s">
        <v>187</v>
      </c>
      <c r="B202" s="11"/>
      <c r="C202" s="11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P202" s="19"/>
    </row>
    <row r="203" spans="1:16" s="13" customFormat="1" ht="14.25" customHeight="1">
      <c r="A203" s="393" t="s">
        <v>77</v>
      </c>
      <c r="B203" s="395" t="s">
        <v>3</v>
      </c>
      <c r="C203" s="395" t="s">
        <v>130</v>
      </c>
      <c r="D203" s="391" t="s">
        <v>131</v>
      </c>
      <c r="E203" s="391" t="s">
        <v>132</v>
      </c>
      <c r="F203" s="391" t="s">
        <v>133</v>
      </c>
      <c r="G203" s="391" t="s">
        <v>74</v>
      </c>
      <c r="H203" s="391" t="s">
        <v>74</v>
      </c>
      <c r="I203" s="12"/>
      <c r="J203" s="12"/>
      <c r="K203" s="12"/>
      <c r="L203" s="12"/>
      <c r="M203" s="12"/>
      <c r="P203" s="19"/>
    </row>
    <row r="204" spans="1:16" s="13" customFormat="1" ht="27" customHeight="1">
      <c r="A204" s="394"/>
      <c r="B204" s="396"/>
      <c r="C204" s="396"/>
      <c r="D204" s="392"/>
      <c r="E204" s="392"/>
      <c r="F204" s="392"/>
      <c r="G204" s="392"/>
      <c r="H204" s="392"/>
      <c r="I204" s="12"/>
      <c r="J204" s="12"/>
      <c r="K204" s="12"/>
      <c r="L204" s="12"/>
      <c r="M204" s="12"/>
      <c r="P204" s="19"/>
    </row>
    <row r="205" spans="1:16" s="13" customFormat="1" ht="15">
      <c r="A205" s="398">
        <v>1</v>
      </c>
      <c r="B205" s="398"/>
      <c r="C205" s="107">
        <v>2</v>
      </c>
      <c r="D205" s="108">
        <v>3</v>
      </c>
      <c r="E205" s="108">
        <v>4</v>
      </c>
      <c r="F205" s="108">
        <v>5</v>
      </c>
      <c r="G205" s="108" t="s">
        <v>75</v>
      </c>
      <c r="H205" s="108" t="s">
        <v>76</v>
      </c>
      <c r="I205" s="12"/>
      <c r="J205" s="12"/>
      <c r="K205" s="12"/>
      <c r="L205" s="12"/>
      <c r="M205" s="12"/>
      <c r="P205" s="19"/>
    </row>
    <row r="206" spans="1:16" s="13" customFormat="1" ht="18">
      <c r="A206" s="244">
        <v>31</v>
      </c>
      <c r="B206" s="166" t="s">
        <v>7</v>
      </c>
      <c r="C206" s="253">
        <v>11491177</v>
      </c>
      <c r="D206" s="168">
        <v>12800125</v>
      </c>
      <c r="E206" s="168">
        <v>12981929</v>
      </c>
      <c r="F206" s="168">
        <v>12899389</v>
      </c>
      <c r="G206" s="358">
        <v>112</v>
      </c>
      <c r="H206" s="359">
        <v>99</v>
      </c>
      <c r="I206" s="12"/>
      <c r="J206" s="12"/>
      <c r="K206" s="12"/>
      <c r="L206" s="12"/>
      <c r="M206" s="12"/>
      <c r="P206" s="19"/>
    </row>
    <row r="207" spans="1:16" s="13" customFormat="1" ht="18">
      <c r="A207" s="244">
        <v>3111</v>
      </c>
      <c r="B207" s="166" t="s">
        <v>188</v>
      </c>
      <c r="C207" s="253">
        <v>9575068</v>
      </c>
      <c r="D207" s="168">
        <v>10607318</v>
      </c>
      <c r="E207" s="168">
        <v>10691169</v>
      </c>
      <c r="F207" s="168">
        <v>10655208</v>
      </c>
      <c r="G207" s="358">
        <v>111</v>
      </c>
      <c r="H207" s="359">
        <v>100</v>
      </c>
      <c r="I207" s="12"/>
      <c r="J207" s="12"/>
      <c r="K207" s="12"/>
      <c r="L207" s="12"/>
      <c r="M207" s="12"/>
      <c r="P207" s="19"/>
    </row>
    <row r="208" spans="1:16" s="13" customFormat="1" ht="18">
      <c r="A208" s="170">
        <v>312</v>
      </c>
      <c r="B208" s="171" t="s">
        <v>9</v>
      </c>
      <c r="C208" s="254">
        <v>330068</v>
      </c>
      <c r="D208" s="173">
        <v>485500</v>
      </c>
      <c r="E208" s="173">
        <v>520000</v>
      </c>
      <c r="F208" s="173">
        <v>481010</v>
      </c>
      <c r="G208" s="360">
        <v>146</v>
      </c>
      <c r="H208" s="361">
        <v>93</v>
      </c>
      <c r="I208" s="12"/>
      <c r="J208" s="12"/>
      <c r="K208" s="12"/>
      <c r="L208" s="12"/>
      <c r="M208" s="12"/>
      <c r="P208" s="19"/>
    </row>
    <row r="209" spans="1:16" s="13" customFormat="1" ht="18">
      <c r="A209" s="175" t="s">
        <v>93</v>
      </c>
      <c r="B209" s="176" t="s">
        <v>9</v>
      </c>
      <c r="C209" s="213">
        <v>330068</v>
      </c>
      <c r="D209" s="178">
        <v>485500</v>
      </c>
      <c r="E209" s="178">
        <v>520000</v>
      </c>
      <c r="F209" s="178">
        <v>481010</v>
      </c>
      <c r="G209" s="178">
        <v>146</v>
      </c>
      <c r="H209" s="361">
        <v>93</v>
      </c>
      <c r="I209" s="12"/>
      <c r="J209" s="12"/>
      <c r="K209" s="12"/>
      <c r="L209" s="12"/>
      <c r="M209" s="12"/>
      <c r="P209" s="19"/>
    </row>
    <row r="210" spans="1:16" s="13" customFormat="1" ht="18">
      <c r="A210" s="170">
        <v>313</v>
      </c>
      <c r="B210" s="171" t="s">
        <v>10</v>
      </c>
      <c r="C210" s="254">
        <v>1586041</v>
      </c>
      <c r="D210" s="173">
        <v>1707307</v>
      </c>
      <c r="E210" s="173">
        <v>1770760</v>
      </c>
      <c r="F210" s="173">
        <v>1763171</v>
      </c>
      <c r="G210" s="178">
        <v>111</v>
      </c>
      <c r="H210" s="361">
        <v>100</v>
      </c>
      <c r="I210" s="12"/>
      <c r="J210" s="12"/>
      <c r="K210" s="12"/>
      <c r="L210" s="12"/>
      <c r="M210" s="12"/>
      <c r="P210" s="19"/>
    </row>
    <row r="211" spans="1:16" s="13" customFormat="1" ht="36">
      <c r="A211" s="175">
        <v>3132</v>
      </c>
      <c r="B211" s="176" t="s">
        <v>189</v>
      </c>
      <c r="C211" s="213">
        <v>1585230</v>
      </c>
      <c r="D211" s="178">
        <v>1702207</v>
      </c>
      <c r="E211" s="178">
        <v>1765500</v>
      </c>
      <c r="F211" s="178">
        <v>1757912</v>
      </c>
      <c r="G211" s="178">
        <v>111</v>
      </c>
      <c r="H211" s="361">
        <v>100</v>
      </c>
      <c r="I211" s="12"/>
      <c r="J211" s="12"/>
      <c r="K211" s="12"/>
      <c r="L211" s="12"/>
      <c r="M211" s="12"/>
      <c r="P211" s="19"/>
    </row>
    <row r="212" spans="1:16" s="13" customFormat="1" ht="36">
      <c r="A212" s="175">
        <v>3133</v>
      </c>
      <c r="B212" s="176" t="s">
        <v>190</v>
      </c>
      <c r="C212" s="213">
        <v>811</v>
      </c>
      <c r="D212" s="178">
        <v>5100</v>
      </c>
      <c r="E212" s="178">
        <v>5260</v>
      </c>
      <c r="F212" s="178">
        <v>5259</v>
      </c>
      <c r="G212" s="178">
        <v>648</v>
      </c>
      <c r="H212" s="361">
        <v>100</v>
      </c>
      <c r="I212" s="12"/>
      <c r="J212" s="12"/>
      <c r="K212" s="12"/>
      <c r="L212" s="12"/>
      <c r="M212" s="12"/>
      <c r="P212" s="19"/>
    </row>
    <row r="213" spans="1:16" s="13" customFormat="1" ht="18">
      <c r="A213" s="170">
        <v>32</v>
      </c>
      <c r="B213" s="171" t="s">
        <v>11</v>
      </c>
      <c r="C213" s="254">
        <v>491158</v>
      </c>
      <c r="D213" s="173">
        <v>608825</v>
      </c>
      <c r="E213" s="173">
        <v>888781</v>
      </c>
      <c r="F213" s="173">
        <v>888781</v>
      </c>
      <c r="G213" s="360">
        <v>181</v>
      </c>
      <c r="H213" s="361">
        <v>100</v>
      </c>
      <c r="I213" s="12"/>
      <c r="J213" s="12"/>
      <c r="K213" s="12"/>
      <c r="L213" s="12"/>
      <c r="M213" s="12"/>
      <c r="P213" s="19"/>
    </row>
    <row r="214" spans="1:16" s="13" customFormat="1" ht="15" customHeight="1">
      <c r="A214" s="170">
        <v>321</v>
      </c>
      <c r="B214" s="171" t="s">
        <v>12</v>
      </c>
      <c r="C214" s="371">
        <v>0</v>
      </c>
      <c r="D214" s="360">
        <v>0</v>
      </c>
      <c r="E214" s="360">
        <v>0</v>
      </c>
      <c r="F214" s="360">
        <v>0</v>
      </c>
      <c r="G214" s="360">
        <v>0</v>
      </c>
      <c r="H214" s="361">
        <v>0</v>
      </c>
      <c r="I214" s="12"/>
      <c r="J214" s="12"/>
      <c r="K214" s="12"/>
      <c r="L214" s="12"/>
      <c r="M214" s="12"/>
      <c r="P214" s="19"/>
    </row>
    <row r="215" spans="1:16" s="40" customFormat="1" ht="15" customHeight="1">
      <c r="A215" s="175" t="s">
        <v>85</v>
      </c>
      <c r="B215" s="176" t="s">
        <v>86</v>
      </c>
      <c r="C215" s="213">
        <v>0</v>
      </c>
      <c r="D215" s="178">
        <v>0</v>
      </c>
      <c r="E215" s="178">
        <v>0</v>
      </c>
      <c r="F215" s="178">
        <v>0</v>
      </c>
      <c r="G215" s="178">
        <v>0</v>
      </c>
      <c r="H215" s="179">
        <v>0</v>
      </c>
      <c r="I215" s="20"/>
      <c r="J215" s="20"/>
      <c r="K215" s="20"/>
      <c r="L215" s="20"/>
      <c r="M215" s="20"/>
      <c r="P215" s="3"/>
    </row>
    <row r="216" spans="1:16" s="40" customFormat="1" ht="30" customHeight="1">
      <c r="A216" s="175" t="s">
        <v>87</v>
      </c>
      <c r="B216" s="176" t="s">
        <v>13</v>
      </c>
      <c r="C216" s="213">
        <v>227584</v>
      </c>
      <c r="D216" s="178">
        <v>260000</v>
      </c>
      <c r="E216" s="178">
        <v>315000</v>
      </c>
      <c r="F216" s="178">
        <v>314592</v>
      </c>
      <c r="G216" s="178">
        <v>138</v>
      </c>
      <c r="H216" s="179">
        <v>100</v>
      </c>
      <c r="I216" s="20"/>
      <c r="J216" s="20"/>
      <c r="K216" s="20"/>
      <c r="L216" s="20"/>
      <c r="M216" s="20"/>
      <c r="P216" s="3"/>
    </row>
    <row r="217" spans="1:16" s="40" customFormat="1" ht="30" customHeight="1">
      <c r="A217" s="175">
        <v>3213</v>
      </c>
      <c r="B217" s="176" t="s">
        <v>191</v>
      </c>
      <c r="C217" s="213">
        <v>1200</v>
      </c>
      <c r="D217" s="178">
        <v>6000</v>
      </c>
      <c r="E217" s="178">
        <v>100</v>
      </c>
      <c r="F217" s="178">
        <v>100</v>
      </c>
      <c r="G217" s="178">
        <v>8</v>
      </c>
      <c r="H217" s="179">
        <v>100</v>
      </c>
      <c r="I217" s="20"/>
      <c r="J217" s="20"/>
      <c r="K217" s="20"/>
      <c r="L217" s="20"/>
      <c r="M217" s="20"/>
      <c r="P217" s="3"/>
    </row>
    <row r="218" spans="1:16" s="13" customFormat="1" ht="18">
      <c r="A218" s="170">
        <v>322</v>
      </c>
      <c r="B218" s="171" t="s">
        <v>14</v>
      </c>
      <c r="C218" s="371">
        <v>0</v>
      </c>
      <c r="D218" s="360">
        <v>0</v>
      </c>
      <c r="E218" s="360">
        <v>0</v>
      </c>
      <c r="F218" s="360">
        <v>0</v>
      </c>
      <c r="G218" s="360">
        <v>0</v>
      </c>
      <c r="H218" s="361">
        <v>0</v>
      </c>
      <c r="I218" s="12"/>
      <c r="J218" s="12"/>
      <c r="K218" s="12"/>
      <c r="L218" s="12"/>
      <c r="M218" s="12"/>
      <c r="P218" s="19"/>
    </row>
    <row r="219" spans="1:16" s="13" customFormat="1" ht="36">
      <c r="A219" s="175" t="s">
        <v>88</v>
      </c>
      <c r="B219" s="176" t="s">
        <v>15</v>
      </c>
      <c r="C219" s="213">
        <v>858</v>
      </c>
      <c r="D219" s="178">
        <v>6000</v>
      </c>
      <c r="E219" s="178">
        <v>8000</v>
      </c>
      <c r="F219" s="178">
        <v>9548</v>
      </c>
      <c r="G219" s="178">
        <v>1113</v>
      </c>
      <c r="H219" s="361">
        <v>119</v>
      </c>
      <c r="I219" s="12"/>
      <c r="J219" s="12"/>
      <c r="K219" s="12"/>
      <c r="L219" s="12"/>
      <c r="M219" s="12"/>
      <c r="P219" s="19"/>
    </row>
    <row r="220" spans="1:16" s="13" customFormat="1" ht="18">
      <c r="A220" s="175">
        <v>3222</v>
      </c>
      <c r="B220" s="176" t="s">
        <v>150</v>
      </c>
      <c r="C220" s="213">
        <v>147</v>
      </c>
      <c r="D220" s="178">
        <v>10000</v>
      </c>
      <c r="E220" s="178">
        <v>500</v>
      </c>
      <c r="F220" s="178">
        <v>305</v>
      </c>
      <c r="G220" s="178">
        <v>207</v>
      </c>
      <c r="H220" s="361">
        <v>61</v>
      </c>
      <c r="I220" s="12"/>
      <c r="J220" s="12"/>
      <c r="K220" s="12"/>
      <c r="L220" s="12"/>
      <c r="M220" s="12"/>
      <c r="P220" s="19"/>
    </row>
    <row r="221" spans="1:16" s="13" customFormat="1" ht="18">
      <c r="A221" s="175" t="s">
        <v>89</v>
      </c>
      <c r="B221" s="176" t="s">
        <v>90</v>
      </c>
      <c r="C221" s="213">
        <v>0</v>
      </c>
      <c r="D221" s="178">
        <v>0</v>
      </c>
      <c r="E221" s="178">
        <v>0</v>
      </c>
      <c r="F221" s="178">
        <v>0</v>
      </c>
      <c r="G221" s="178">
        <v>0</v>
      </c>
      <c r="H221" s="361">
        <v>0</v>
      </c>
      <c r="I221" s="12"/>
      <c r="J221" s="12"/>
      <c r="K221" s="12"/>
      <c r="L221" s="12"/>
      <c r="M221" s="12"/>
      <c r="P221" s="19"/>
    </row>
    <row r="222" spans="1:16" s="13" customFormat="1" ht="36">
      <c r="A222" s="175" t="s">
        <v>91</v>
      </c>
      <c r="B222" s="176" t="s">
        <v>92</v>
      </c>
      <c r="C222" s="213">
        <v>0</v>
      </c>
      <c r="D222" s="178">
        <v>0</v>
      </c>
      <c r="E222" s="178">
        <v>0</v>
      </c>
      <c r="F222" s="178">
        <v>0</v>
      </c>
      <c r="G222" s="178">
        <v>0</v>
      </c>
      <c r="H222" s="361">
        <v>0</v>
      </c>
      <c r="I222" s="12"/>
      <c r="J222" s="12"/>
      <c r="K222" s="12"/>
      <c r="L222" s="12"/>
      <c r="M222" s="12"/>
      <c r="P222" s="19"/>
    </row>
    <row r="223" spans="1:16" s="13" customFormat="1" ht="18">
      <c r="A223" s="170">
        <v>323</v>
      </c>
      <c r="B223" s="171" t="s">
        <v>16</v>
      </c>
      <c r="C223" s="371">
        <v>0</v>
      </c>
      <c r="D223" s="360">
        <v>0</v>
      </c>
      <c r="E223" s="360">
        <v>0</v>
      </c>
      <c r="F223" s="360">
        <v>0</v>
      </c>
      <c r="G223" s="360">
        <v>0</v>
      </c>
      <c r="H223" s="361">
        <v>0</v>
      </c>
      <c r="I223" s="12"/>
      <c r="J223" s="12"/>
      <c r="K223" s="12"/>
      <c r="L223" s="12"/>
      <c r="M223" s="12"/>
      <c r="P223" s="19"/>
    </row>
    <row r="224" spans="1:16" s="40" customFormat="1" ht="18">
      <c r="A224" s="175" t="s">
        <v>94</v>
      </c>
      <c r="B224" s="176" t="s">
        <v>95</v>
      </c>
      <c r="C224" s="250">
        <v>198888</v>
      </c>
      <c r="D224" s="178">
        <v>200000</v>
      </c>
      <c r="E224" s="178">
        <v>375231</v>
      </c>
      <c r="F224" s="178">
        <v>373807</v>
      </c>
      <c r="G224" s="178">
        <v>188</v>
      </c>
      <c r="H224" s="179">
        <v>100</v>
      </c>
      <c r="I224" s="20"/>
      <c r="J224" s="20"/>
      <c r="K224" s="20"/>
      <c r="L224" s="20"/>
      <c r="M224" s="20"/>
      <c r="P224" s="3"/>
    </row>
    <row r="225" spans="1:16" s="40" customFormat="1" ht="36">
      <c r="A225" s="175" t="s">
        <v>96</v>
      </c>
      <c r="B225" s="176" t="s">
        <v>97</v>
      </c>
      <c r="C225" s="250">
        <v>0</v>
      </c>
      <c r="D225" s="178">
        <v>0</v>
      </c>
      <c r="E225" s="178">
        <v>0</v>
      </c>
      <c r="F225" s="178">
        <v>0</v>
      </c>
      <c r="G225" s="178">
        <v>0</v>
      </c>
      <c r="H225" s="179">
        <v>0</v>
      </c>
      <c r="I225" s="20"/>
      <c r="J225" s="20"/>
      <c r="K225" s="20"/>
      <c r="L225" s="20"/>
      <c r="M225" s="20"/>
      <c r="P225" s="3"/>
    </row>
    <row r="226" spans="1:16" s="40" customFormat="1" ht="18">
      <c r="A226" s="175" t="s">
        <v>98</v>
      </c>
      <c r="B226" s="176" t="s">
        <v>99</v>
      </c>
      <c r="C226" s="250">
        <v>0</v>
      </c>
      <c r="D226" s="178">
        <v>0</v>
      </c>
      <c r="E226" s="178">
        <v>0</v>
      </c>
      <c r="F226" s="178">
        <v>0</v>
      </c>
      <c r="G226" s="178">
        <v>0</v>
      </c>
      <c r="H226" s="179">
        <v>0</v>
      </c>
      <c r="I226" s="20"/>
      <c r="J226" s="20"/>
      <c r="K226" s="20"/>
      <c r="L226" s="20"/>
      <c r="M226" s="20"/>
      <c r="P226" s="3"/>
    </row>
    <row r="227" spans="1:16" s="40" customFormat="1" ht="18">
      <c r="A227" s="175">
        <v>3236</v>
      </c>
      <c r="B227" s="176" t="s">
        <v>155</v>
      </c>
      <c r="C227" s="250">
        <v>7300</v>
      </c>
      <c r="D227" s="178">
        <v>0</v>
      </c>
      <c r="E227" s="178">
        <v>3900</v>
      </c>
      <c r="F227" s="178">
        <v>4379</v>
      </c>
      <c r="G227" s="178">
        <v>60</v>
      </c>
      <c r="H227" s="179">
        <v>112</v>
      </c>
      <c r="I227" s="20"/>
      <c r="J227" s="20"/>
      <c r="K227" s="20"/>
      <c r="L227" s="20"/>
      <c r="M227" s="20"/>
      <c r="P227" s="3"/>
    </row>
    <row r="228" spans="1:16" s="40" customFormat="1" ht="18">
      <c r="A228" s="175" t="s">
        <v>100</v>
      </c>
      <c r="B228" s="176" t="s">
        <v>101</v>
      </c>
      <c r="C228" s="250">
        <v>0</v>
      </c>
      <c r="D228" s="178">
        <v>0</v>
      </c>
      <c r="E228" s="178">
        <v>0</v>
      </c>
      <c r="F228" s="178">
        <v>0</v>
      </c>
      <c r="G228" s="178">
        <v>0</v>
      </c>
      <c r="H228" s="179">
        <v>0</v>
      </c>
      <c r="I228" s="20"/>
      <c r="J228" s="20"/>
      <c r="K228" s="20"/>
      <c r="L228" s="20"/>
      <c r="M228" s="20"/>
      <c r="P228" s="3"/>
    </row>
    <row r="229" spans="1:16" s="40" customFormat="1" ht="18">
      <c r="A229" s="175" t="s">
        <v>102</v>
      </c>
      <c r="B229" s="176" t="s">
        <v>17</v>
      </c>
      <c r="C229" s="250">
        <v>0</v>
      </c>
      <c r="D229" s="178">
        <v>0</v>
      </c>
      <c r="E229" s="178">
        <v>0</v>
      </c>
      <c r="F229" s="178">
        <v>0</v>
      </c>
      <c r="G229" s="178">
        <v>0</v>
      </c>
      <c r="H229" s="179">
        <v>0</v>
      </c>
      <c r="I229" s="20"/>
      <c r="J229" s="20"/>
      <c r="K229" s="20"/>
      <c r="L229" s="20"/>
      <c r="M229" s="20"/>
      <c r="P229" s="3"/>
    </row>
    <row r="230" spans="1:16" s="13" customFormat="1" ht="18">
      <c r="A230" s="170">
        <v>329</v>
      </c>
      <c r="B230" s="171" t="s">
        <v>18</v>
      </c>
      <c r="C230" s="371">
        <v>0</v>
      </c>
      <c r="D230" s="360">
        <v>0</v>
      </c>
      <c r="E230" s="360">
        <v>0</v>
      </c>
      <c r="F230" s="360">
        <v>0</v>
      </c>
      <c r="G230" s="372">
        <v>0</v>
      </c>
      <c r="H230" s="361">
        <v>0</v>
      </c>
      <c r="I230" s="12"/>
      <c r="J230" s="12"/>
      <c r="K230" s="12"/>
      <c r="L230" s="12"/>
      <c r="M230" s="12"/>
      <c r="P230" s="19"/>
    </row>
    <row r="231" spans="1:13" s="40" customFormat="1" ht="31.5" customHeight="1">
      <c r="A231" s="175" t="s">
        <v>103</v>
      </c>
      <c r="B231" s="176" t="s">
        <v>104</v>
      </c>
      <c r="C231" s="250">
        <v>0</v>
      </c>
      <c r="D231" s="178">
        <v>0</v>
      </c>
      <c r="E231" s="178">
        <v>0</v>
      </c>
      <c r="F231" s="178">
        <v>0</v>
      </c>
      <c r="G231" s="178">
        <v>0</v>
      </c>
      <c r="H231" s="179">
        <v>0</v>
      </c>
      <c r="I231" s="20"/>
      <c r="J231" s="20"/>
      <c r="K231" s="20"/>
      <c r="L231" s="20"/>
      <c r="M231" s="20"/>
    </row>
    <row r="232" spans="1:13" s="40" customFormat="1" ht="18">
      <c r="A232" s="175" t="s">
        <v>105</v>
      </c>
      <c r="B232" s="176" t="s">
        <v>106</v>
      </c>
      <c r="C232" s="250">
        <v>0</v>
      </c>
      <c r="D232" s="178">
        <v>0</v>
      </c>
      <c r="E232" s="178">
        <v>0</v>
      </c>
      <c r="F232" s="178">
        <v>0</v>
      </c>
      <c r="G232" s="178">
        <v>0</v>
      </c>
      <c r="H232" s="179">
        <v>0</v>
      </c>
      <c r="I232" s="20"/>
      <c r="J232" s="20"/>
      <c r="K232" s="20"/>
      <c r="L232" s="20"/>
      <c r="M232" s="20"/>
    </row>
    <row r="233" spans="1:13" s="40" customFormat="1" ht="18">
      <c r="A233" s="175">
        <v>3295</v>
      </c>
      <c r="B233" s="176" t="s">
        <v>107</v>
      </c>
      <c r="C233" s="250">
        <v>35025</v>
      </c>
      <c r="D233" s="178">
        <v>42825</v>
      </c>
      <c r="E233" s="178">
        <v>40300</v>
      </c>
      <c r="F233" s="178">
        <v>40300</v>
      </c>
      <c r="G233" s="178">
        <v>115</v>
      </c>
      <c r="H233" s="179">
        <v>100</v>
      </c>
      <c r="I233" s="20"/>
      <c r="J233" s="20"/>
      <c r="K233" s="20"/>
      <c r="L233" s="20"/>
      <c r="M233" s="20"/>
    </row>
    <row r="234" spans="1:13" s="40" customFormat="1" ht="18">
      <c r="A234" s="175" t="s">
        <v>192</v>
      </c>
      <c r="B234" s="176" t="s">
        <v>159</v>
      </c>
      <c r="C234" s="250">
        <v>20156</v>
      </c>
      <c r="D234" s="178">
        <v>84000</v>
      </c>
      <c r="E234" s="178">
        <v>145750</v>
      </c>
      <c r="F234" s="178">
        <v>145750</v>
      </c>
      <c r="G234" s="178">
        <v>723</v>
      </c>
      <c r="H234" s="179">
        <v>100</v>
      </c>
      <c r="I234" s="20"/>
      <c r="J234" s="20"/>
      <c r="K234" s="20"/>
      <c r="L234" s="20"/>
      <c r="M234" s="20"/>
    </row>
    <row r="235" spans="1:13" s="40" customFormat="1" ht="18">
      <c r="A235" s="175" t="s">
        <v>108</v>
      </c>
      <c r="B235" s="176" t="s">
        <v>18</v>
      </c>
      <c r="C235" s="250">
        <v>0</v>
      </c>
      <c r="D235" s="178">
        <v>0</v>
      </c>
      <c r="E235" s="178">
        <v>0</v>
      </c>
      <c r="F235" s="178">
        <v>0</v>
      </c>
      <c r="G235" s="178">
        <v>0</v>
      </c>
      <c r="H235" s="179">
        <v>0</v>
      </c>
      <c r="I235" s="20"/>
      <c r="J235" s="20"/>
      <c r="K235" s="20"/>
      <c r="L235" s="20"/>
      <c r="M235" s="20"/>
    </row>
    <row r="236" spans="1:16" s="13" customFormat="1" ht="18">
      <c r="A236" s="170">
        <v>34</v>
      </c>
      <c r="B236" s="171" t="s">
        <v>19</v>
      </c>
      <c r="C236" s="254">
        <v>16855</v>
      </c>
      <c r="D236" s="173">
        <f>SUM(D237)</f>
        <v>0</v>
      </c>
      <c r="E236" s="173">
        <f>SUM(E237)</f>
        <v>0</v>
      </c>
      <c r="F236" s="173">
        <v>123600</v>
      </c>
      <c r="G236" s="360">
        <v>733</v>
      </c>
      <c r="H236" s="361">
        <v>0</v>
      </c>
      <c r="I236" s="12"/>
      <c r="J236" s="12"/>
      <c r="K236" s="12"/>
      <c r="L236" s="12"/>
      <c r="M236" s="12"/>
      <c r="P236" s="19"/>
    </row>
    <row r="237" spans="1:16" s="13" customFormat="1" ht="18">
      <c r="A237" s="170">
        <v>343</v>
      </c>
      <c r="B237" s="171" t="s">
        <v>20</v>
      </c>
      <c r="C237" s="254">
        <v>0</v>
      </c>
      <c r="D237" s="173">
        <v>0</v>
      </c>
      <c r="E237" s="173">
        <v>0</v>
      </c>
      <c r="F237" s="173">
        <v>0</v>
      </c>
      <c r="G237" s="360">
        <v>0</v>
      </c>
      <c r="H237" s="361">
        <v>0</v>
      </c>
      <c r="I237" s="12"/>
      <c r="J237" s="12"/>
      <c r="K237" s="12"/>
      <c r="L237" s="12"/>
      <c r="M237" s="12"/>
      <c r="P237" s="19"/>
    </row>
    <row r="238" spans="1:16" s="13" customFormat="1" ht="18">
      <c r="A238" s="189">
        <v>3433</v>
      </c>
      <c r="B238" s="190" t="s">
        <v>160</v>
      </c>
      <c r="C238" s="255">
        <v>16855</v>
      </c>
      <c r="D238" s="192">
        <v>132000</v>
      </c>
      <c r="E238" s="192">
        <v>123600</v>
      </c>
      <c r="F238" s="192">
        <v>123600</v>
      </c>
      <c r="G238" s="363">
        <v>733</v>
      </c>
      <c r="H238" s="364">
        <v>100</v>
      </c>
      <c r="I238" s="12"/>
      <c r="J238" s="12"/>
      <c r="K238" s="12"/>
      <c r="L238" s="12"/>
      <c r="M238" s="12"/>
      <c r="P238" s="19"/>
    </row>
    <row r="239" spans="1:16" s="13" customFormat="1" ht="36">
      <c r="A239" s="184" t="s">
        <v>109</v>
      </c>
      <c r="B239" s="185" t="s">
        <v>110</v>
      </c>
      <c r="C239" s="373">
        <v>0</v>
      </c>
      <c r="D239" s="187">
        <v>0</v>
      </c>
      <c r="E239" s="187">
        <v>0</v>
      </c>
      <c r="F239" s="187">
        <v>0</v>
      </c>
      <c r="G239" s="363">
        <v>0</v>
      </c>
      <c r="H239" s="364">
        <v>0</v>
      </c>
      <c r="I239" s="12"/>
      <c r="J239" s="12"/>
      <c r="K239" s="12"/>
      <c r="L239" s="12"/>
      <c r="M239" s="12"/>
      <c r="P239" s="19"/>
    </row>
    <row r="240" spans="1:16" s="13" customFormat="1" ht="18">
      <c r="A240" s="429" t="s">
        <v>6</v>
      </c>
      <c r="B240" s="430"/>
      <c r="C240" s="252">
        <v>11999190</v>
      </c>
      <c r="D240" s="193">
        <v>13540950</v>
      </c>
      <c r="E240" s="193">
        <v>13994310</v>
      </c>
      <c r="F240" s="193">
        <f>SUM(F206,F213,F236)</f>
        <v>13911770</v>
      </c>
      <c r="G240" s="193">
        <v>116</v>
      </c>
      <c r="H240" s="193">
        <v>99</v>
      </c>
      <c r="I240" s="12"/>
      <c r="J240" s="12"/>
      <c r="K240" s="12"/>
      <c r="L240" s="12"/>
      <c r="M240" s="12"/>
      <c r="P240" s="19"/>
    </row>
    <row r="241" spans="1:16" s="13" customFormat="1" ht="15.75" customHeight="1">
      <c r="A241" s="195"/>
      <c r="B241" s="195"/>
      <c r="C241" s="195"/>
      <c r="D241" s="196"/>
      <c r="E241" s="196"/>
      <c r="F241" s="196"/>
      <c r="G241" s="196"/>
      <c r="H241" s="196"/>
      <c r="I241" s="12"/>
      <c r="J241" s="12"/>
      <c r="K241" s="12"/>
      <c r="L241" s="12"/>
      <c r="M241" s="12"/>
      <c r="P241" s="19"/>
    </row>
    <row r="242" spans="1:16" s="35" customFormat="1" ht="18">
      <c r="A242" s="256" t="s">
        <v>80</v>
      </c>
      <c r="B242" s="195"/>
      <c r="C242" s="195"/>
      <c r="D242" s="196"/>
      <c r="E242" s="196"/>
      <c r="F242" s="196"/>
      <c r="G242" s="196"/>
      <c r="H242" s="196"/>
      <c r="I242" s="12"/>
      <c r="J242" s="12"/>
      <c r="K242" s="12"/>
      <c r="L242" s="12"/>
      <c r="M242" s="12"/>
      <c r="P242" s="68"/>
    </row>
    <row r="243" spans="1:16" s="13" customFormat="1" ht="14.25" customHeight="1">
      <c r="A243" s="445" t="s">
        <v>77</v>
      </c>
      <c r="B243" s="447" t="s">
        <v>3</v>
      </c>
      <c r="C243" s="447" t="s">
        <v>130</v>
      </c>
      <c r="D243" s="449" t="s">
        <v>131</v>
      </c>
      <c r="E243" s="449" t="s">
        <v>202</v>
      </c>
      <c r="F243" s="449" t="s">
        <v>133</v>
      </c>
      <c r="G243" s="449" t="s">
        <v>74</v>
      </c>
      <c r="H243" s="449" t="s">
        <v>74</v>
      </c>
      <c r="I243" s="12"/>
      <c r="J243" s="12"/>
      <c r="K243" s="12"/>
      <c r="L243" s="12"/>
      <c r="M243" s="12"/>
      <c r="P243" s="19"/>
    </row>
    <row r="244" spans="1:16" s="13" customFormat="1" ht="28.5" customHeight="1">
      <c r="A244" s="446"/>
      <c r="B244" s="448"/>
      <c r="C244" s="448"/>
      <c r="D244" s="450"/>
      <c r="E244" s="450"/>
      <c r="F244" s="450"/>
      <c r="G244" s="450"/>
      <c r="H244" s="450"/>
      <c r="I244" s="12"/>
      <c r="J244" s="12"/>
      <c r="K244" s="12"/>
      <c r="L244" s="12"/>
      <c r="M244" s="12"/>
      <c r="P244" s="19"/>
    </row>
    <row r="245" spans="1:16" s="13" customFormat="1" ht="17.25">
      <c r="A245" s="416">
        <v>1</v>
      </c>
      <c r="B245" s="416"/>
      <c r="C245" s="225">
        <v>2</v>
      </c>
      <c r="D245" s="226">
        <v>3</v>
      </c>
      <c r="E245" s="226">
        <v>4</v>
      </c>
      <c r="F245" s="226">
        <v>5</v>
      </c>
      <c r="G245" s="226" t="s">
        <v>75</v>
      </c>
      <c r="H245" s="226" t="s">
        <v>76</v>
      </c>
      <c r="I245" s="12"/>
      <c r="J245" s="12"/>
      <c r="K245" s="12"/>
      <c r="L245" s="12"/>
      <c r="M245" s="12"/>
      <c r="P245" s="19"/>
    </row>
    <row r="246" spans="1:16" s="13" customFormat="1" ht="18">
      <c r="A246" s="165">
        <v>32</v>
      </c>
      <c r="B246" s="166" t="s">
        <v>11</v>
      </c>
      <c r="C246" s="168">
        <f>SUM(C247:C247)</f>
        <v>0</v>
      </c>
      <c r="D246" s="168">
        <f>SUM(D247:D247)</f>
        <v>0</v>
      </c>
      <c r="E246" s="168">
        <f>SUM(E247:E247)</f>
        <v>0</v>
      </c>
      <c r="F246" s="168">
        <f>SUM(F247:F247)</f>
        <v>0</v>
      </c>
      <c r="G246" s="168"/>
      <c r="H246" s="169"/>
      <c r="I246" s="12"/>
      <c r="J246" s="12"/>
      <c r="K246" s="12"/>
      <c r="L246" s="12"/>
      <c r="M246" s="12"/>
      <c r="P246" s="19"/>
    </row>
    <row r="247" spans="1:16" s="13" customFormat="1" ht="18">
      <c r="A247" s="170">
        <v>323</v>
      </c>
      <c r="B247" s="171" t="s">
        <v>71</v>
      </c>
      <c r="C247" s="257"/>
      <c r="D247" s="258"/>
      <c r="E247" s="258"/>
      <c r="F247" s="258"/>
      <c r="G247" s="258"/>
      <c r="H247" s="174"/>
      <c r="I247" s="12"/>
      <c r="J247" s="12"/>
      <c r="K247" s="12"/>
      <c r="L247" s="12"/>
      <c r="M247" s="12"/>
      <c r="P247" s="19"/>
    </row>
    <row r="248" spans="1:16" s="40" customFormat="1" ht="36">
      <c r="A248" s="184" t="s">
        <v>96</v>
      </c>
      <c r="B248" s="185" t="s">
        <v>97</v>
      </c>
      <c r="C248" s="194"/>
      <c r="D248" s="259"/>
      <c r="E248" s="259"/>
      <c r="F248" s="259"/>
      <c r="G248" s="259"/>
      <c r="H248" s="188"/>
      <c r="I248" s="20"/>
      <c r="J248" s="20"/>
      <c r="K248" s="20"/>
      <c r="L248" s="20"/>
      <c r="M248" s="20"/>
      <c r="P248" s="3"/>
    </row>
    <row r="249" spans="1:16" s="13" customFormat="1" ht="18">
      <c r="A249" s="429" t="s">
        <v>6</v>
      </c>
      <c r="B249" s="430"/>
      <c r="C249" s="193">
        <f>SUM(C246)</f>
        <v>0</v>
      </c>
      <c r="D249" s="193">
        <f>SUM(D246)</f>
        <v>0</v>
      </c>
      <c r="E249" s="193">
        <f>SUM(E246)</f>
        <v>0</v>
      </c>
      <c r="F249" s="193">
        <f>SUM(F246)</f>
        <v>0</v>
      </c>
      <c r="G249" s="193"/>
      <c r="H249" s="193"/>
      <c r="I249" s="12"/>
      <c r="J249" s="12"/>
      <c r="K249" s="12"/>
      <c r="L249" s="12"/>
      <c r="M249" s="12"/>
      <c r="P249" s="19"/>
    </row>
    <row r="250" spans="1:16" s="13" customFormat="1" ht="14.25">
      <c r="A250" s="11"/>
      <c r="B250" s="11"/>
      <c r="C250" s="11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P250" s="19"/>
    </row>
    <row r="251" spans="1:16" s="13" customFormat="1" ht="14.25">
      <c r="A251" s="13" t="s">
        <v>33</v>
      </c>
      <c r="B251" s="11"/>
      <c r="C251" s="11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P251" s="19"/>
    </row>
    <row r="252" spans="1:16" s="13" customFormat="1" ht="15.75" customHeight="1">
      <c r="A252" s="393" t="s">
        <v>77</v>
      </c>
      <c r="B252" s="395" t="s">
        <v>3</v>
      </c>
      <c r="C252" s="395" t="s">
        <v>130</v>
      </c>
      <c r="D252" s="391" t="s">
        <v>131</v>
      </c>
      <c r="E252" s="391" t="s">
        <v>202</v>
      </c>
      <c r="F252" s="391" t="s">
        <v>130</v>
      </c>
      <c r="G252" s="391" t="s">
        <v>74</v>
      </c>
      <c r="H252" s="391" t="s">
        <v>74</v>
      </c>
      <c r="I252" s="12"/>
      <c r="J252" s="12"/>
      <c r="K252" s="12"/>
      <c r="L252" s="12"/>
      <c r="M252" s="12"/>
      <c r="P252" s="19"/>
    </row>
    <row r="253" spans="1:16" s="13" customFormat="1" ht="36" customHeight="1">
      <c r="A253" s="394"/>
      <c r="B253" s="396"/>
      <c r="C253" s="396"/>
      <c r="D253" s="392"/>
      <c r="E253" s="392"/>
      <c r="F253" s="392"/>
      <c r="G253" s="392"/>
      <c r="H253" s="392"/>
      <c r="I253" s="12"/>
      <c r="J253" s="12"/>
      <c r="K253" s="12"/>
      <c r="L253" s="12"/>
      <c r="M253" s="12"/>
      <c r="P253" s="19"/>
    </row>
    <row r="254" spans="1:16" s="13" customFormat="1" ht="15">
      <c r="A254" s="398">
        <v>1</v>
      </c>
      <c r="B254" s="398"/>
      <c r="C254" s="107">
        <v>2</v>
      </c>
      <c r="D254" s="108">
        <v>3</v>
      </c>
      <c r="E254" s="108">
        <v>4</v>
      </c>
      <c r="F254" s="108">
        <v>5</v>
      </c>
      <c r="G254" s="108" t="s">
        <v>75</v>
      </c>
      <c r="H254" s="108" t="s">
        <v>76</v>
      </c>
      <c r="I254" s="12"/>
      <c r="J254" s="12"/>
      <c r="K254" s="12"/>
      <c r="L254" s="12"/>
      <c r="M254" s="12"/>
      <c r="P254" s="19"/>
    </row>
    <row r="255" spans="1:16" s="13" customFormat="1" ht="36">
      <c r="A255" s="165">
        <v>42</v>
      </c>
      <c r="B255" s="166" t="s">
        <v>22</v>
      </c>
      <c r="C255" s="253">
        <v>250155</v>
      </c>
      <c r="D255" s="168">
        <v>397000</v>
      </c>
      <c r="E255" s="168">
        <v>1714513</v>
      </c>
      <c r="F255" s="168">
        <v>213760</v>
      </c>
      <c r="G255" s="358">
        <v>85</v>
      </c>
      <c r="H255" s="359">
        <v>12</v>
      </c>
      <c r="I255" s="12"/>
      <c r="J255" s="12"/>
      <c r="K255" s="12"/>
      <c r="L255" s="12"/>
      <c r="M255" s="12"/>
      <c r="P255" s="19"/>
    </row>
    <row r="256" spans="1:16" s="13" customFormat="1" ht="18">
      <c r="A256" s="170">
        <v>412</v>
      </c>
      <c r="B256" s="171" t="s">
        <v>193</v>
      </c>
      <c r="C256" s="254">
        <v>0</v>
      </c>
      <c r="D256" s="249">
        <v>0</v>
      </c>
      <c r="E256" s="249">
        <v>0</v>
      </c>
      <c r="F256" s="249">
        <v>0</v>
      </c>
      <c r="G256" s="374">
        <v>0</v>
      </c>
      <c r="H256" s="361">
        <v>0</v>
      </c>
      <c r="I256" s="12"/>
      <c r="J256" s="12"/>
      <c r="K256" s="12"/>
      <c r="L256" s="12"/>
      <c r="M256" s="12"/>
      <c r="P256" s="19"/>
    </row>
    <row r="257" spans="1:16" s="13" customFormat="1" ht="18">
      <c r="A257" s="175">
        <v>4123</v>
      </c>
      <c r="B257" s="176" t="s">
        <v>194</v>
      </c>
      <c r="C257" s="213">
        <v>0</v>
      </c>
      <c r="D257" s="260">
        <v>1000</v>
      </c>
      <c r="E257" s="260">
        <v>1000</v>
      </c>
      <c r="F257" s="260">
        <v>0</v>
      </c>
      <c r="G257" s="260">
        <v>0</v>
      </c>
      <c r="H257" s="174">
        <v>0</v>
      </c>
      <c r="I257" s="12"/>
      <c r="J257" s="12"/>
      <c r="K257" s="12"/>
      <c r="L257" s="12"/>
      <c r="M257" s="12"/>
      <c r="P257" s="19"/>
    </row>
    <row r="258" spans="1:16" s="13" customFormat="1" ht="18">
      <c r="A258" s="170">
        <v>4212</v>
      </c>
      <c r="B258" s="171" t="s">
        <v>148</v>
      </c>
      <c r="C258" s="254">
        <f>SUM(C259)</f>
        <v>0</v>
      </c>
      <c r="D258" s="254">
        <f>SUM(D259)</f>
        <v>100000</v>
      </c>
      <c r="E258" s="254">
        <v>1472513</v>
      </c>
      <c r="F258" s="173">
        <f>SUM(F259)</f>
        <v>1419</v>
      </c>
      <c r="G258" s="360">
        <v>0</v>
      </c>
      <c r="H258" s="361">
        <v>1</v>
      </c>
      <c r="I258" s="12"/>
      <c r="J258" s="12"/>
      <c r="K258" s="12"/>
      <c r="L258" s="12"/>
      <c r="M258" s="12"/>
      <c r="P258" s="19"/>
    </row>
    <row r="259" spans="1:16" s="13" customFormat="1" ht="18">
      <c r="A259" s="175">
        <v>4221</v>
      </c>
      <c r="B259" s="176" t="s">
        <v>112</v>
      </c>
      <c r="C259" s="213">
        <v>0</v>
      </c>
      <c r="D259" s="178">
        <v>100000</v>
      </c>
      <c r="E259" s="178">
        <v>10000</v>
      </c>
      <c r="F259" s="178">
        <v>1419</v>
      </c>
      <c r="G259" s="178">
        <v>0</v>
      </c>
      <c r="H259" s="361">
        <v>14</v>
      </c>
      <c r="I259" s="12"/>
      <c r="J259" s="12"/>
      <c r="K259" s="12"/>
      <c r="L259" s="12"/>
      <c r="M259" s="12"/>
      <c r="P259" s="19"/>
    </row>
    <row r="260" spans="1:16" s="13" customFormat="1" ht="18">
      <c r="A260" s="170">
        <v>4222</v>
      </c>
      <c r="B260" s="171" t="s">
        <v>195</v>
      </c>
      <c r="C260" s="254">
        <v>0</v>
      </c>
      <c r="D260" s="173">
        <v>6000</v>
      </c>
      <c r="E260" s="173">
        <v>6000</v>
      </c>
      <c r="F260" s="173">
        <v>0</v>
      </c>
      <c r="G260" s="360">
        <v>0</v>
      </c>
      <c r="H260" s="361">
        <v>0</v>
      </c>
      <c r="I260" s="12"/>
      <c r="J260" s="12"/>
      <c r="K260" s="12"/>
      <c r="L260" s="12"/>
      <c r="M260" s="12"/>
      <c r="P260" s="19"/>
    </row>
    <row r="261" spans="1:16" s="13" customFormat="1" ht="18">
      <c r="A261" s="189">
        <v>4226</v>
      </c>
      <c r="B261" s="190" t="s">
        <v>197</v>
      </c>
      <c r="C261" s="255">
        <v>0</v>
      </c>
      <c r="D261" s="192">
        <v>10000</v>
      </c>
      <c r="E261" s="192">
        <v>10000</v>
      </c>
      <c r="F261" s="192">
        <v>0</v>
      </c>
      <c r="G261" s="363">
        <v>0</v>
      </c>
      <c r="H261" s="364">
        <v>0</v>
      </c>
      <c r="I261" s="12"/>
      <c r="J261" s="12"/>
      <c r="K261" s="12"/>
      <c r="L261" s="12"/>
      <c r="M261" s="12"/>
      <c r="P261" s="19"/>
    </row>
    <row r="262" spans="1:16" s="13" customFormat="1" ht="18">
      <c r="A262" s="189">
        <v>4241</v>
      </c>
      <c r="B262" s="190" t="s">
        <v>144</v>
      </c>
      <c r="C262" s="255">
        <v>250155</v>
      </c>
      <c r="D262" s="192">
        <v>275000</v>
      </c>
      <c r="E262" s="192">
        <v>210000</v>
      </c>
      <c r="F262" s="192">
        <v>212341</v>
      </c>
      <c r="G262" s="363">
        <v>85</v>
      </c>
      <c r="H262" s="364">
        <v>101</v>
      </c>
      <c r="I262" s="12"/>
      <c r="J262" s="12"/>
      <c r="K262" s="12"/>
      <c r="L262" s="12"/>
      <c r="M262" s="12"/>
      <c r="P262" s="19"/>
    </row>
    <row r="263" spans="1:16" s="13" customFormat="1" ht="18">
      <c r="A263" s="184">
        <v>4224</v>
      </c>
      <c r="B263" s="185" t="s">
        <v>196</v>
      </c>
      <c r="C263" s="214">
        <v>0</v>
      </c>
      <c r="D263" s="187">
        <v>5000</v>
      </c>
      <c r="E263" s="187">
        <v>5000</v>
      </c>
      <c r="F263" s="187">
        <v>0</v>
      </c>
      <c r="G263" s="187">
        <v>0</v>
      </c>
      <c r="H263" s="364">
        <v>0</v>
      </c>
      <c r="I263" s="12"/>
      <c r="J263" s="12"/>
      <c r="K263" s="12"/>
      <c r="L263" s="12"/>
      <c r="M263" s="12"/>
      <c r="P263" s="19"/>
    </row>
    <row r="264" spans="1:16" s="13" customFormat="1" ht="18">
      <c r="A264" s="429" t="s">
        <v>6</v>
      </c>
      <c r="B264" s="430"/>
      <c r="C264" s="252">
        <f>SUM(C255)</f>
        <v>250155</v>
      </c>
      <c r="D264" s="193">
        <v>397000</v>
      </c>
      <c r="E264" s="193">
        <v>1714513</v>
      </c>
      <c r="F264" s="193">
        <v>213760</v>
      </c>
      <c r="G264" s="193">
        <v>85</v>
      </c>
      <c r="H264" s="193">
        <v>12</v>
      </c>
      <c r="I264" s="12"/>
      <c r="J264" s="12"/>
      <c r="K264" s="12"/>
      <c r="L264" s="12"/>
      <c r="M264" s="12"/>
      <c r="P264" s="19"/>
    </row>
    <row r="265" spans="1:16" s="13" customFormat="1" ht="18">
      <c r="A265" s="195"/>
      <c r="B265" s="195"/>
      <c r="C265" s="195"/>
      <c r="D265" s="196"/>
      <c r="E265" s="196"/>
      <c r="F265" s="196"/>
      <c r="G265" s="196"/>
      <c r="H265" s="196"/>
      <c r="I265" s="12"/>
      <c r="J265" s="12"/>
      <c r="K265" s="12"/>
      <c r="L265" s="12"/>
      <c r="M265" s="12"/>
      <c r="P265" s="19"/>
    </row>
    <row r="266" spans="1:14" s="13" customFormat="1" ht="14.25">
      <c r="A266" s="13" t="s">
        <v>198</v>
      </c>
      <c r="B266" s="11"/>
      <c r="C266" s="12"/>
      <c r="D266" s="12"/>
      <c r="E266" s="12"/>
      <c r="F266" s="12"/>
      <c r="G266" s="12"/>
      <c r="H266" s="12"/>
      <c r="I266" s="12"/>
      <c r="J266" s="12"/>
      <c r="K266" s="12"/>
      <c r="N266" s="19"/>
    </row>
    <row r="267" spans="1:15" ht="19.5" customHeight="1">
      <c r="A267" s="408" t="s">
        <v>77</v>
      </c>
      <c r="B267" s="410" t="s">
        <v>3</v>
      </c>
      <c r="C267" s="410" t="s">
        <v>130</v>
      </c>
      <c r="D267" s="404" t="s">
        <v>131</v>
      </c>
      <c r="E267" s="404" t="s">
        <v>202</v>
      </c>
      <c r="F267" s="404" t="s">
        <v>133</v>
      </c>
      <c r="G267" s="404" t="s">
        <v>74</v>
      </c>
      <c r="H267" s="404" t="s">
        <v>74</v>
      </c>
      <c r="I267" s="38"/>
      <c r="J267" s="38"/>
      <c r="K267" s="38"/>
      <c r="L267" s="38"/>
      <c r="M267" s="38"/>
      <c r="N267" s="32"/>
      <c r="O267" s="32"/>
    </row>
    <row r="268" spans="1:15" ht="27.75" customHeight="1">
      <c r="A268" s="409"/>
      <c r="B268" s="411"/>
      <c r="C268" s="411"/>
      <c r="D268" s="405"/>
      <c r="E268" s="405"/>
      <c r="F268" s="405"/>
      <c r="G268" s="405"/>
      <c r="H268" s="405"/>
      <c r="I268" s="38"/>
      <c r="J268" s="38"/>
      <c r="K268" s="38"/>
      <c r="L268" s="38"/>
      <c r="M268" s="38"/>
      <c r="N268" s="32"/>
      <c r="O268" s="32"/>
    </row>
    <row r="269" spans="1:15" ht="14.25">
      <c r="A269" s="406">
        <v>1</v>
      </c>
      <c r="B269" s="406"/>
      <c r="C269" s="59">
        <v>2</v>
      </c>
      <c r="D269" s="60">
        <v>3</v>
      </c>
      <c r="E269" s="60">
        <v>4</v>
      </c>
      <c r="F269" s="60">
        <v>5</v>
      </c>
      <c r="G269" s="60" t="s">
        <v>75</v>
      </c>
      <c r="H269" s="60" t="s">
        <v>76</v>
      </c>
      <c r="I269" s="38"/>
      <c r="J269" s="38"/>
      <c r="K269" s="38"/>
      <c r="L269" s="38"/>
      <c r="M269" s="38"/>
      <c r="N269" s="32"/>
      <c r="O269" s="32"/>
    </row>
    <row r="270" spans="1:14" s="13" customFormat="1" ht="28.5">
      <c r="A270" s="7">
        <v>42</v>
      </c>
      <c r="B270" s="8" t="s">
        <v>22</v>
      </c>
      <c r="C270" s="90">
        <v>0</v>
      </c>
      <c r="D270" s="49">
        <f>SUM(D271:D271)</f>
        <v>0</v>
      </c>
      <c r="E270" s="49">
        <f>SUM(E271:E271)</f>
        <v>49140</v>
      </c>
      <c r="F270" s="49">
        <v>49140</v>
      </c>
      <c r="G270" s="49">
        <v>0</v>
      </c>
      <c r="H270" s="52">
        <v>100</v>
      </c>
      <c r="I270" s="12"/>
      <c r="J270" s="12"/>
      <c r="K270" s="12"/>
      <c r="N270" s="19"/>
    </row>
    <row r="271" spans="1:14" s="13" customFormat="1" ht="14.25">
      <c r="A271" s="29">
        <v>4227</v>
      </c>
      <c r="B271" s="30" t="s">
        <v>199</v>
      </c>
      <c r="C271" s="87">
        <v>0</v>
      </c>
      <c r="D271" s="69">
        <v>0</v>
      </c>
      <c r="E271" s="69">
        <v>49140</v>
      </c>
      <c r="F271" s="31">
        <v>49139</v>
      </c>
      <c r="G271" s="31">
        <v>0</v>
      </c>
      <c r="H271" s="88">
        <v>100</v>
      </c>
      <c r="I271" s="12"/>
      <c r="J271" s="12"/>
      <c r="K271" s="12"/>
      <c r="N271" s="19"/>
    </row>
    <row r="272" spans="1:14" s="40" customFormat="1" ht="13.5">
      <c r="A272" s="53"/>
      <c r="B272" s="50"/>
      <c r="C272" s="91"/>
      <c r="D272" s="72"/>
      <c r="E272" s="72"/>
      <c r="F272" s="51"/>
      <c r="G272" s="51"/>
      <c r="H272" s="89"/>
      <c r="I272" s="20"/>
      <c r="J272" s="20"/>
      <c r="K272" s="20"/>
      <c r="N272" s="3"/>
    </row>
    <row r="273" spans="1:14" s="13" customFormat="1" ht="14.25">
      <c r="A273" s="431" t="s">
        <v>6</v>
      </c>
      <c r="B273" s="432"/>
      <c r="C273" s="73">
        <f>SUM(C270)</f>
        <v>0</v>
      </c>
      <c r="D273" s="74">
        <f>SUM(D270)</f>
        <v>0</v>
      </c>
      <c r="E273" s="74">
        <f>SUM(E270)</f>
        <v>49140</v>
      </c>
      <c r="F273" s="74">
        <f>SUM(F270)</f>
        <v>49140</v>
      </c>
      <c r="G273" s="74">
        <v>0</v>
      </c>
      <c r="H273" s="75">
        <v>100</v>
      </c>
      <c r="I273" s="12"/>
      <c r="J273" s="12"/>
      <c r="K273" s="12"/>
      <c r="N273" s="19"/>
    </row>
    <row r="274" spans="1:14" s="13" customFormat="1" ht="14.25">
      <c r="A274" s="11"/>
      <c r="B274" s="11"/>
      <c r="C274" s="12"/>
      <c r="D274" s="12"/>
      <c r="E274" s="12"/>
      <c r="F274" s="12"/>
      <c r="G274" s="12"/>
      <c r="H274" s="12"/>
      <c r="I274" s="12"/>
      <c r="J274" s="12"/>
      <c r="K274" s="12"/>
      <c r="N274" s="19"/>
    </row>
    <row r="275" spans="1:11" s="32" customFormat="1" ht="26.25" customHeight="1">
      <c r="A275" s="426" t="s">
        <v>120</v>
      </c>
      <c r="B275" s="426"/>
      <c r="C275" s="426"/>
      <c r="D275" s="71"/>
      <c r="E275" s="12"/>
      <c r="F275" s="12"/>
      <c r="G275" s="12"/>
      <c r="H275" s="12"/>
      <c r="I275" s="12"/>
      <c r="J275" s="12"/>
      <c r="K275" s="12"/>
    </row>
    <row r="276" spans="1:15" ht="19.5" customHeight="1">
      <c r="A276" s="35" t="s">
        <v>79</v>
      </c>
      <c r="B276" s="36"/>
      <c r="C276" s="36"/>
      <c r="D276" s="36"/>
      <c r="E276" s="36"/>
      <c r="F276" s="36"/>
      <c r="G276" s="36"/>
      <c r="H276" s="36"/>
      <c r="I276" s="38"/>
      <c r="J276" s="38"/>
      <c r="K276" s="38"/>
      <c r="L276" s="38"/>
      <c r="M276" s="38"/>
      <c r="N276" s="32"/>
      <c r="O276" s="32"/>
    </row>
    <row r="277" spans="1:15" ht="19.5" customHeight="1">
      <c r="A277" s="393" t="s">
        <v>77</v>
      </c>
      <c r="B277" s="395" t="s">
        <v>3</v>
      </c>
      <c r="C277" s="395" t="s">
        <v>130</v>
      </c>
      <c r="D277" s="391" t="s">
        <v>131</v>
      </c>
      <c r="E277" s="391" t="s">
        <v>132</v>
      </c>
      <c r="F277" s="391" t="s">
        <v>133</v>
      </c>
      <c r="G277" s="391" t="s">
        <v>74</v>
      </c>
      <c r="H277" s="391" t="s">
        <v>74</v>
      </c>
      <c r="I277" s="38"/>
      <c r="J277" s="38"/>
      <c r="K277" s="38"/>
      <c r="L277" s="38"/>
      <c r="M277" s="38"/>
      <c r="N277" s="32"/>
      <c r="O277" s="32"/>
    </row>
    <row r="278" spans="1:15" ht="27.75" customHeight="1">
      <c r="A278" s="394"/>
      <c r="B278" s="396"/>
      <c r="C278" s="396"/>
      <c r="D278" s="392"/>
      <c r="E278" s="392"/>
      <c r="F278" s="392"/>
      <c r="G278" s="392"/>
      <c r="H278" s="392"/>
      <c r="I278" s="38"/>
      <c r="J278" s="38"/>
      <c r="K278" s="38"/>
      <c r="L278" s="38"/>
      <c r="M278" s="38"/>
      <c r="N278" s="32"/>
      <c r="O278" s="32"/>
    </row>
    <row r="279" spans="1:15" ht="18.75" customHeight="1">
      <c r="A279" s="398">
        <v>1</v>
      </c>
      <c r="B279" s="398"/>
      <c r="C279" s="107">
        <v>2</v>
      </c>
      <c r="D279" s="108">
        <v>3</v>
      </c>
      <c r="E279" s="108">
        <v>4</v>
      </c>
      <c r="F279" s="108">
        <v>5</v>
      </c>
      <c r="G279" s="108" t="s">
        <v>75</v>
      </c>
      <c r="H279" s="108" t="s">
        <v>76</v>
      </c>
      <c r="I279" s="38"/>
      <c r="J279" s="38"/>
      <c r="K279" s="38"/>
      <c r="L279" s="38"/>
      <c r="M279" s="38"/>
      <c r="N279" s="32"/>
      <c r="O279" s="32"/>
    </row>
    <row r="280" spans="1:15" ht="32.25" customHeight="1">
      <c r="A280" s="261">
        <v>42</v>
      </c>
      <c r="B280" s="262" t="s">
        <v>22</v>
      </c>
      <c r="C280" s="263">
        <v>1789</v>
      </c>
      <c r="D280" s="168">
        <v>11900</v>
      </c>
      <c r="E280" s="168">
        <v>11734</v>
      </c>
      <c r="F280" s="168">
        <v>11734</v>
      </c>
      <c r="G280" s="358">
        <v>656</v>
      </c>
      <c r="H280" s="375">
        <v>100</v>
      </c>
      <c r="I280" s="38"/>
      <c r="J280" s="38"/>
      <c r="K280" s="38"/>
      <c r="L280" s="38"/>
      <c r="M280" s="38"/>
      <c r="N280" s="32"/>
      <c r="O280" s="32"/>
    </row>
    <row r="281" spans="1:15" s="19" customFormat="1" ht="18">
      <c r="A281" s="233">
        <v>422</v>
      </c>
      <c r="B281" s="234" t="s">
        <v>21</v>
      </c>
      <c r="C281" s="264">
        <v>1789</v>
      </c>
      <c r="D281" s="173">
        <v>10000</v>
      </c>
      <c r="E281" s="173">
        <v>10000</v>
      </c>
      <c r="F281" s="173">
        <v>10000</v>
      </c>
      <c r="G281" s="360">
        <v>559</v>
      </c>
      <c r="H281" s="376">
        <v>100</v>
      </c>
      <c r="I281" s="425"/>
      <c r="J281" s="425"/>
      <c r="K281" s="425"/>
      <c r="L281" s="417"/>
      <c r="M281" s="417"/>
      <c r="N281" s="32"/>
      <c r="O281" s="32"/>
    </row>
    <row r="282" spans="1:15" s="19" customFormat="1" ht="18">
      <c r="A282" s="265">
        <v>4221</v>
      </c>
      <c r="B282" s="236" t="s">
        <v>112</v>
      </c>
      <c r="C282" s="266"/>
      <c r="D282" s="187">
        <v>5000</v>
      </c>
      <c r="E282" s="187">
        <v>0</v>
      </c>
      <c r="F282" s="187">
        <v>0</v>
      </c>
      <c r="G282" s="363">
        <v>0</v>
      </c>
      <c r="H282" s="377">
        <v>0</v>
      </c>
      <c r="I282" s="425"/>
      <c r="J282" s="425"/>
      <c r="K282" s="425"/>
      <c r="L282" s="417"/>
      <c r="M282" s="417"/>
      <c r="N282" s="32"/>
      <c r="O282" s="32"/>
    </row>
    <row r="283" spans="1:15" s="19" customFormat="1" ht="18">
      <c r="A283" s="265">
        <v>4223</v>
      </c>
      <c r="B283" s="236" t="s">
        <v>145</v>
      </c>
      <c r="C283" s="266">
        <v>0</v>
      </c>
      <c r="D283" s="187">
        <v>0</v>
      </c>
      <c r="E283" s="187">
        <v>10000</v>
      </c>
      <c r="F283" s="187">
        <v>10000</v>
      </c>
      <c r="G283" s="363">
        <v>0</v>
      </c>
      <c r="H283" s="377">
        <v>100</v>
      </c>
      <c r="I283" s="425"/>
      <c r="J283" s="425"/>
      <c r="K283" s="425"/>
      <c r="L283" s="417"/>
      <c r="M283" s="417"/>
      <c r="N283" s="32"/>
      <c r="O283" s="32"/>
    </row>
    <row r="284" spans="1:15" s="19" customFormat="1" ht="18">
      <c r="A284" s="265">
        <v>4227</v>
      </c>
      <c r="B284" s="236" t="s">
        <v>174</v>
      </c>
      <c r="C284" s="266">
        <v>0</v>
      </c>
      <c r="D284" s="187">
        <v>5000</v>
      </c>
      <c r="E284" s="187">
        <v>0</v>
      </c>
      <c r="F284" s="187">
        <v>0</v>
      </c>
      <c r="G284" s="363">
        <v>0</v>
      </c>
      <c r="H284" s="377">
        <v>0</v>
      </c>
      <c r="I284" s="425"/>
      <c r="J284" s="425"/>
      <c r="K284" s="425"/>
      <c r="L284" s="417"/>
      <c r="M284" s="417"/>
      <c r="N284" s="32"/>
      <c r="O284" s="32"/>
    </row>
    <row r="285" spans="1:15" s="19" customFormat="1" ht="18">
      <c r="A285" s="265">
        <v>424</v>
      </c>
      <c r="B285" s="267" t="s">
        <v>144</v>
      </c>
      <c r="C285" s="266">
        <v>1789</v>
      </c>
      <c r="D285" s="192">
        <v>1900</v>
      </c>
      <c r="E285" s="192">
        <v>1734</v>
      </c>
      <c r="F285" s="192">
        <v>1734</v>
      </c>
      <c r="G285" s="363">
        <v>97</v>
      </c>
      <c r="H285" s="377">
        <v>100</v>
      </c>
      <c r="I285" s="425"/>
      <c r="J285" s="425"/>
      <c r="K285" s="425"/>
      <c r="L285" s="417"/>
      <c r="M285" s="417"/>
      <c r="N285" s="32"/>
      <c r="O285" s="32"/>
    </row>
    <row r="286" spans="1:15" ht="18">
      <c r="A286" s="235">
        <v>4241</v>
      </c>
      <c r="B286" s="236" t="s">
        <v>144</v>
      </c>
      <c r="C286" s="268">
        <v>1789</v>
      </c>
      <c r="D286" s="187">
        <v>1900</v>
      </c>
      <c r="E286" s="187">
        <v>1734</v>
      </c>
      <c r="F286" s="187">
        <v>1734</v>
      </c>
      <c r="G286" s="187">
        <v>97</v>
      </c>
      <c r="H286" s="238">
        <v>100</v>
      </c>
      <c r="I286" s="425"/>
      <c r="J286" s="425"/>
      <c r="K286" s="425"/>
      <c r="L286" s="417"/>
      <c r="M286" s="417"/>
      <c r="N286" s="32"/>
      <c r="O286" s="32"/>
    </row>
    <row r="287" spans="1:15" ht="24" customHeight="1">
      <c r="A287" s="451" t="s">
        <v>6</v>
      </c>
      <c r="B287" s="451"/>
      <c r="C287" s="216">
        <v>1789</v>
      </c>
      <c r="D287" s="197">
        <f>SUM(D280)</f>
        <v>11900</v>
      </c>
      <c r="E287" s="197">
        <f>SUM(E280)</f>
        <v>11734</v>
      </c>
      <c r="F287" s="197">
        <f>SUM(F280)</f>
        <v>11734</v>
      </c>
      <c r="G287" s="197">
        <v>656</v>
      </c>
      <c r="H287" s="239">
        <v>100</v>
      </c>
      <c r="I287" s="425"/>
      <c r="J287" s="425"/>
      <c r="K287" s="425"/>
      <c r="L287" s="417"/>
      <c r="M287" s="417"/>
      <c r="N287" s="32"/>
      <c r="O287" s="32"/>
    </row>
    <row r="288" spans="1:15" ht="14.25">
      <c r="A288" s="34"/>
      <c r="B288" s="34"/>
      <c r="C288" s="34"/>
      <c r="D288" s="33"/>
      <c r="E288" s="33"/>
      <c r="F288" s="33"/>
      <c r="G288" s="33"/>
      <c r="H288" s="38"/>
      <c r="I288" s="17"/>
      <c r="J288" s="17"/>
      <c r="K288" s="17"/>
      <c r="L288" s="17"/>
      <c r="M288" s="17"/>
      <c r="N288" s="32"/>
      <c r="O288" s="32"/>
    </row>
    <row r="289" spans="1:15" s="70" customFormat="1" ht="14.25">
      <c r="A289" s="35" t="s">
        <v>184</v>
      </c>
      <c r="B289" s="34"/>
      <c r="C289" s="34"/>
      <c r="D289" s="33"/>
      <c r="E289" s="33"/>
      <c r="F289" s="33"/>
      <c r="G289" s="33"/>
      <c r="H289" s="38"/>
      <c r="I289" s="56"/>
      <c r="J289" s="56"/>
      <c r="K289" s="56"/>
      <c r="L289" s="57"/>
      <c r="M289" s="57"/>
      <c r="N289" s="33"/>
      <c r="O289" s="33"/>
    </row>
    <row r="290" spans="1:15" ht="14.25" customHeight="1">
      <c r="A290" s="408" t="s">
        <v>77</v>
      </c>
      <c r="B290" s="410" t="s">
        <v>3</v>
      </c>
      <c r="C290" s="410" t="s">
        <v>130</v>
      </c>
      <c r="D290" s="404" t="s">
        <v>131</v>
      </c>
      <c r="E290" s="404" t="s">
        <v>202</v>
      </c>
      <c r="F290" s="404" t="s">
        <v>215</v>
      </c>
      <c r="G290" s="404" t="s">
        <v>74</v>
      </c>
      <c r="H290" s="404" t="s">
        <v>74</v>
      </c>
      <c r="I290" s="17"/>
      <c r="J290" s="17"/>
      <c r="K290" s="17"/>
      <c r="L290" s="17"/>
      <c r="M290" s="17"/>
      <c r="N290" s="32"/>
      <c r="O290" s="32"/>
    </row>
    <row r="291" spans="1:15" ht="36" customHeight="1">
      <c r="A291" s="409"/>
      <c r="B291" s="411"/>
      <c r="C291" s="411"/>
      <c r="D291" s="405"/>
      <c r="E291" s="405"/>
      <c r="F291" s="405"/>
      <c r="G291" s="405"/>
      <c r="H291" s="405"/>
      <c r="I291" s="21"/>
      <c r="J291" s="21"/>
      <c r="K291" s="21"/>
      <c r="L291" s="37"/>
      <c r="M291" s="37"/>
      <c r="N291" s="32"/>
      <c r="O291" s="32"/>
    </row>
    <row r="292" spans="1:15" ht="21" customHeight="1">
      <c r="A292" s="406">
        <v>1</v>
      </c>
      <c r="B292" s="406"/>
      <c r="C292" s="59">
        <v>2</v>
      </c>
      <c r="D292" s="60">
        <v>3</v>
      </c>
      <c r="E292" s="60">
        <v>4</v>
      </c>
      <c r="F292" s="60">
        <v>5</v>
      </c>
      <c r="G292" s="60" t="s">
        <v>75</v>
      </c>
      <c r="H292" s="60" t="s">
        <v>76</v>
      </c>
      <c r="I292" s="21"/>
      <c r="J292" s="21"/>
      <c r="K292" s="21"/>
      <c r="L292" s="37"/>
      <c r="M292" s="37"/>
      <c r="N292" s="32"/>
      <c r="O292" s="32"/>
    </row>
    <row r="293" spans="1:15" ht="35.25" customHeight="1">
      <c r="A293" s="261">
        <v>42</v>
      </c>
      <c r="B293" s="262" t="s">
        <v>22</v>
      </c>
      <c r="C293" s="167">
        <v>55311</v>
      </c>
      <c r="D293" s="167">
        <v>43000</v>
      </c>
      <c r="E293" s="167">
        <v>153958</v>
      </c>
      <c r="F293" s="168">
        <v>79909</v>
      </c>
      <c r="G293" s="358">
        <v>144</v>
      </c>
      <c r="H293" s="375">
        <v>52</v>
      </c>
      <c r="I293" s="38"/>
      <c r="J293" s="38"/>
      <c r="K293" s="38"/>
      <c r="L293" s="38"/>
      <c r="M293" s="38"/>
      <c r="N293" s="32"/>
      <c r="O293" s="32"/>
    </row>
    <row r="294" spans="1:15" ht="35.25" customHeight="1">
      <c r="A294" s="261">
        <v>421</v>
      </c>
      <c r="B294" s="262" t="s">
        <v>147</v>
      </c>
      <c r="C294" s="378">
        <v>0</v>
      </c>
      <c r="D294" s="378">
        <v>0</v>
      </c>
      <c r="E294" s="167">
        <v>74048</v>
      </c>
      <c r="F294" s="358">
        <v>0</v>
      </c>
      <c r="G294" s="358">
        <v>0</v>
      </c>
      <c r="H294" s="375">
        <v>0</v>
      </c>
      <c r="I294" s="38"/>
      <c r="J294" s="38"/>
      <c r="K294" s="38"/>
      <c r="L294" s="38"/>
      <c r="M294" s="38"/>
      <c r="N294" s="32"/>
      <c r="O294" s="32"/>
    </row>
    <row r="295" spans="1:15" ht="35.25" customHeight="1">
      <c r="A295" s="261">
        <v>4212</v>
      </c>
      <c r="B295" s="262" t="s">
        <v>148</v>
      </c>
      <c r="C295" s="378">
        <v>0</v>
      </c>
      <c r="D295" s="378">
        <v>0</v>
      </c>
      <c r="E295" s="167">
        <v>74048</v>
      </c>
      <c r="F295" s="358">
        <v>0</v>
      </c>
      <c r="G295" s="358">
        <v>0</v>
      </c>
      <c r="H295" s="375">
        <v>0</v>
      </c>
      <c r="I295" s="38"/>
      <c r="J295" s="38"/>
      <c r="K295" s="38"/>
      <c r="L295" s="38"/>
      <c r="M295" s="38"/>
      <c r="N295" s="32"/>
      <c r="O295" s="32"/>
    </row>
    <row r="296" spans="1:15" s="19" customFormat="1" ht="19.5" customHeight="1">
      <c r="A296" s="233">
        <v>422</v>
      </c>
      <c r="B296" s="234" t="s">
        <v>21</v>
      </c>
      <c r="C296" s="269">
        <v>41033</v>
      </c>
      <c r="D296" s="173">
        <v>35000</v>
      </c>
      <c r="E296" s="173">
        <v>68785</v>
      </c>
      <c r="F296" s="173">
        <v>68784</v>
      </c>
      <c r="G296" s="360">
        <v>168</v>
      </c>
      <c r="H296" s="376">
        <v>100</v>
      </c>
      <c r="I296" s="38"/>
      <c r="J296" s="38"/>
      <c r="K296" s="38"/>
      <c r="L296" s="38"/>
      <c r="M296" s="38"/>
      <c r="N296" s="32"/>
      <c r="O296" s="32"/>
    </row>
    <row r="297" spans="1:15" s="19" customFormat="1" ht="19.5" customHeight="1">
      <c r="A297" s="265">
        <v>4221</v>
      </c>
      <c r="B297" s="267" t="s">
        <v>112</v>
      </c>
      <c r="C297" s="270">
        <v>30897</v>
      </c>
      <c r="D297" s="192">
        <v>30000</v>
      </c>
      <c r="E297" s="192">
        <v>49388</v>
      </c>
      <c r="F297" s="192">
        <v>49388</v>
      </c>
      <c r="G297" s="363">
        <v>160</v>
      </c>
      <c r="H297" s="377">
        <v>100</v>
      </c>
      <c r="I297" s="38"/>
      <c r="J297" s="38"/>
      <c r="K297" s="38"/>
      <c r="L297" s="38"/>
      <c r="M297" s="38"/>
      <c r="N297" s="32"/>
      <c r="O297" s="32"/>
    </row>
    <row r="298" spans="1:15" s="19" customFormat="1" ht="36">
      <c r="A298" s="235">
        <v>4227</v>
      </c>
      <c r="B298" s="236" t="s">
        <v>183</v>
      </c>
      <c r="C298" s="270">
        <v>10136</v>
      </c>
      <c r="D298" s="192">
        <v>5000</v>
      </c>
      <c r="E298" s="192">
        <v>19397</v>
      </c>
      <c r="F298" s="192">
        <v>19396</v>
      </c>
      <c r="G298" s="363">
        <v>191</v>
      </c>
      <c r="H298" s="377">
        <v>100</v>
      </c>
      <c r="I298" s="38"/>
      <c r="J298" s="38"/>
      <c r="K298" s="38"/>
      <c r="L298" s="38"/>
      <c r="M298" s="38"/>
      <c r="N298" s="32"/>
      <c r="O298" s="32"/>
    </row>
    <row r="299" spans="1:15" s="19" customFormat="1" ht="19.5" customHeight="1">
      <c r="A299" s="265">
        <v>4241</v>
      </c>
      <c r="B299" s="267" t="s">
        <v>144</v>
      </c>
      <c r="C299" s="270">
        <v>9178</v>
      </c>
      <c r="D299" s="192">
        <v>3000</v>
      </c>
      <c r="E299" s="192">
        <v>11125</v>
      </c>
      <c r="F299" s="192">
        <v>11125</v>
      </c>
      <c r="G299" s="363">
        <v>121</v>
      </c>
      <c r="H299" s="377">
        <v>100</v>
      </c>
      <c r="I299" s="38"/>
      <c r="J299" s="38"/>
      <c r="K299" s="38"/>
      <c r="L299" s="38"/>
      <c r="M299" s="38"/>
      <c r="N299" s="32"/>
      <c r="O299" s="32"/>
    </row>
    <row r="300" spans="1:15" s="19" customFormat="1" ht="19.5" customHeight="1">
      <c r="A300" s="265">
        <v>4251</v>
      </c>
      <c r="B300" s="267" t="s">
        <v>146</v>
      </c>
      <c r="C300" s="270">
        <v>5100</v>
      </c>
      <c r="D300" s="192">
        <v>5000</v>
      </c>
      <c r="E300" s="192">
        <v>0</v>
      </c>
      <c r="F300" s="192">
        <v>0</v>
      </c>
      <c r="G300" s="363">
        <v>0</v>
      </c>
      <c r="H300" s="377">
        <v>0</v>
      </c>
      <c r="I300" s="38"/>
      <c r="J300" s="38"/>
      <c r="K300" s="38"/>
      <c r="L300" s="38"/>
      <c r="M300" s="38"/>
      <c r="N300" s="32"/>
      <c r="O300" s="32"/>
    </row>
    <row r="301" spans="1:15" ht="19.5" customHeight="1">
      <c r="A301" s="235"/>
      <c r="B301" s="236"/>
      <c r="C301" s="271"/>
      <c r="D301" s="259"/>
      <c r="E301" s="259"/>
      <c r="F301" s="259"/>
      <c r="G301" s="259"/>
      <c r="H301" s="238"/>
      <c r="I301" s="33"/>
      <c r="J301" s="33"/>
      <c r="K301" s="33"/>
      <c r="L301" s="33"/>
      <c r="M301" s="33"/>
      <c r="N301" s="32"/>
      <c r="O301" s="32"/>
    </row>
    <row r="302" spans="1:15" s="48" customFormat="1" ht="18">
      <c r="A302" s="451" t="s">
        <v>6</v>
      </c>
      <c r="B302" s="451"/>
      <c r="C302" s="197">
        <f>SUM(C293)</f>
        <v>55311</v>
      </c>
      <c r="D302" s="197">
        <f>SUM(D293)</f>
        <v>43000</v>
      </c>
      <c r="E302" s="197">
        <f>SUM(E293)</f>
        <v>153958</v>
      </c>
      <c r="F302" s="197">
        <f>SUM(F293)</f>
        <v>79909</v>
      </c>
      <c r="G302" s="193">
        <v>144</v>
      </c>
      <c r="H302" s="239">
        <v>52</v>
      </c>
      <c r="I302" s="44"/>
      <c r="J302" s="44"/>
      <c r="K302" s="45"/>
      <c r="L302" s="44"/>
      <c r="M302" s="44"/>
      <c r="N302" s="46" t="e">
        <f>SUM(#REF!,#REF!,#REF!,#REF!,#REF!,#REF!,#REF!)</f>
        <v>#REF!</v>
      </c>
      <c r="O302" s="47" t="e">
        <f>SUM(#REF!,#REF!,#REF!,#REF!,#REF!,#REF!,#REF!)</f>
        <v>#REF!</v>
      </c>
    </row>
    <row r="303" spans="1:15" s="48" customFormat="1" ht="18">
      <c r="A303" s="34"/>
      <c r="B303" s="34"/>
      <c r="C303" s="34"/>
      <c r="D303" s="33"/>
      <c r="E303" s="33"/>
      <c r="F303" s="33"/>
      <c r="G303" s="33"/>
      <c r="H303" s="38"/>
      <c r="I303" s="44"/>
      <c r="J303" s="44"/>
      <c r="K303" s="45"/>
      <c r="L303" s="44"/>
      <c r="M303" s="44"/>
      <c r="N303" s="44"/>
      <c r="O303" s="44"/>
    </row>
    <row r="304" spans="1:8" s="70" customFormat="1" ht="14.25">
      <c r="A304" s="35" t="s">
        <v>78</v>
      </c>
      <c r="B304" s="34"/>
      <c r="C304" s="34"/>
      <c r="D304" s="33"/>
      <c r="E304" s="33"/>
      <c r="F304" s="33"/>
      <c r="G304" s="33"/>
      <c r="H304" s="38"/>
    </row>
    <row r="305" spans="1:8" ht="13.5" customHeight="1">
      <c r="A305" s="408" t="s">
        <v>77</v>
      </c>
      <c r="B305" s="410" t="s">
        <v>3</v>
      </c>
      <c r="C305" s="410" t="s">
        <v>200</v>
      </c>
      <c r="D305" s="404" t="s">
        <v>131</v>
      </c>
      <c r="E305" s="404" t="s">
        <v>132</v>
      </c>
      <c r="F305" s="404" t="s">
        <v>133</v>
      </c>
      <c r="G305" s="404" t="s">
        <v>74</v>
      </c>
      <c r="H305" s="404" t="s">
        <v>74</v>
      </c>
    </row>
    <row r="306" spans="1:8" ht="30" customHeight="1">
      <c r="A306" s="409"/>
      <c r="B306" s="411"/>
      <c r="C306" s="411"/>
      <c r="D306" s="405"/>
      <c r="E306" s="405"/>
      <c r="F306" s="405"/>
      <c r="G306" s="405"/>
      <c r="H306" s="405"/>
    </row>
    <row r="307" spans="1:8" ht="13.5">
      <c r="A307" s="406">
        <v>1</v>
      </c>
      <c r="B307" s="406"/>
      <c r="C307" s="59">
        <v>2</v>
      </c>
      <c r="D307" s="60">
        <v>3</v>
      </c>
      <c r="E307" s="60">
        <v>4</v>
      </c>
      <c r="F307" s="60">
        <v>5</v>
      </c>
      <c r="G307" s="60" t="s">
        <v>75</v>
      </c>
      <c r="H307" s="60" t="s">
        <v>76</v>
      </c>
    </row>
    <row r="308" spans="1:8" ht="18">
      <c r="A308" s="165">
        <v>32</v>
      </c>
      <c r="B308" s="166" t="s">
        <v>11</v>
      </c>
      <c r="C308" s="384">
        <v>46682</v>
      </c>
      <c r="D308" s="382">
        <v>33500</v>
      </c>
      <c r="E308" s="382">
        <v>56393</v>
      </c>
      <c r="F308" s="382">
        <v>48379</v>
      </c>
      <c r="G308" s="243">
        <v>104</v>
      </c>
      <c r="H308" s="379">
        <v>86</v>
      </c>
    </row>
    <row r="309" spans="1:8" ht="18">
      <c r="A309" s="170">
        <v>321</v>
      </c>
      <c r="B309" s="171" t="s">
        <v>12</v>
      </c>
      <c r="C309" s="385">
        <v>0</v>
      </c>
      <c r="D309" s="382">
        <v>1000</v>
      </c>
      <c r="E309" s="382">
        <v>2000</v>
      </c>
      <c r="F309" s="382">
        <v>1700</v>
      </c>
      <c r="G309" s="243">
        <v>0</v>
      </c>
      <c r="H309" s="379">
        <v>85</v>
      </c>
    </row>
    <row r="310" spans="1:8" ht="18">
      <c r="A310" s="175" t="s">
        <v>85</v>
      </c>
      <c r="B310" s="176" t="s">
        <v>86</v>
      </c>
      <c r="C310" s="385">
        <v>0</v>
      </c>
      <c r="D310" s="382">
        <v>1000</v>
      </c>
      <c r="E310" s="382">
        <v>2000</v>
      </c>
      <c r="F310" s="382">
        <v>1700</v>
      </c>
      <c r="G310" s="243">
        <v>0</v>
      </c>
      <c r="H310" s="379">
        <v>85</v>
      </c>
    </row>
    <row r="311" spans="1:8" ht="18">
      <c r="A311" s="170">
        <v>322</v>
      </c>
      <c r="B311" s="171" t="s">
        <v>14</v>
      </c>
      <c r="C311" s="385">
        <v>0</v>
      </c>
      <c r="D311" s="386">
        <v>0</v>
      </c>
      <c r="E311" s="386">
        <v>0</v>
      </c>
      <c r="F311" s="386">
        <v>0</v>
      </c>
      <c r="G311" s="243"/>
      <c r="H311" s="227"/>
    </row>
    <row r="312" spans="1:8" ht="36">
      <c r="A312" s="175" t="s">
        <v>88</v>
      </c>
      <c r="B312" s="176" t="s">
        <v>15</v>
      </c>
      <c r="C312" s="385">
        <v>0</v>
      </c>
      <c r="D312" s="386">
        <v>0</v>
      </c>
      <c r="E312" s="386">
        <v>0</v>
      </c>
      <c r="F312" s="386">
        <v>0</v>
      </c>
      <c r="G312" s="243">
        <v>0</v>
      </c>
      <c r="H312" s="379">
        <v>0</v>
      </c>
    </row>
    <row r="313" spans="1:8" ht="18">
      <c r="A313" s="165">
        <v>32</v>
      </c>
      <c r="B313" s="166" t="s">
        <v>11</v>
      </c>
      <c r="C313" s="384">
        <v>46682</v>
      </c>
      <c r="D313" s="382">
        <v>32500</v>
      </c>
      <c r="E313" s="382">
        <v>54393</v>
      </c>
      <c r="F313" s="382">
        <v>46679</v>
      </c>
      <c r="G313" s="243">
        <v>100</v>
      </c>
      <c r="H313" s="379">
        <v>86</v>
      </c>
    </row>
    <row r="314" spans="1:8" ht="18">
      <c r="A314" s="170">
        <v>321</v>
      </c>
      <c r="B314" s="171" t="s">
        <v>12</v>
      </c>
      <c r="C314" s="242">
        <v>0</v>
      </c>
      <c r="D314" s="243">
        <v>0</v>
      </c>
      <c r="E314" s="243">
        <v>0</v>
      </c>
      <c r="F314" s="243">
        <v>0</v>
      </c>
      <c r="G314" s="243">
        <v>0</v>
      </c>
      <c r="H314" s="379">
        <v>0</v>
      </c>
    </row>
    <row r="315" spans="1:8" ht="18">
      <c r="A315" s="175" t="s">
        <v>85</v>
      </c>
      <c r="B315" s="176" t="s">
        <v>86</v>
      </c>
      <c r="C315" s="242">
        <v>0</v>
      </c>
      <c r="D315" s="243">
        <v>0</v>
      </c>
      <c r="E315" s="243">
        <v>0</v>
      </c>
      <c r="F315" s="243">
        <v>0</v>
      </c>
      <c r="G315" s="243">
        <v>0</v>
      </c>
      <c r="H315" s="379">
        <v>0</v>
      </c>
    </row>
    <row r="316" spans="1:8" ht="18">
      <c r="A316" s="170">
        <v>322</v>
      </c>
      <c r="B316" s="171" t="s">
        <v>14</v>
      </c>
      <c r="C316" s="380">
        <v>0</v>
      </c>
      <c r="D316" s="240">
        <v>0</v>
      </c>
      <c r="E316" s="243">
        <v>0</v>
      </c>
      <c r="F316" s="243">
        <v>0</v>
      </c>
      <c r="G316" s="243">
        <v>0</v>
      </c>
      <c r="H316" s="379">
        <v>0</v>
      </c>
    </row>
    <row r="317" spans="1:8" ht="36">
      <c r="A317" s="175" t="s">
        <v>88</v>
      </c>
      <c r="B317" s="176" t="s">
        <v>15</v>
      </c>
      <c r="C317" s="242">
        <v>0</v>
      </c>
      <c r="D317" s="243">
        <v>0</v>
      </c>
      <c r="E317" s="243">
        <v>0</v>
      </c>
      <c r="F317" s="243">
        <v>0</v>
      </c>
      <c r="G317" s="243">
        <v>0</v>
      </c>
      <c r="H317" s="379">
        <v>0</v>
      </c>
    </row>
    <row r="318" spans="1:8" ht="18">
      <c r="A318" s="240">
        <v>3237</v>
      </c>
      <c r="B318" s="241" t="s">
        <v>175</v>
      </c>
      <c r="C318" s="387">
        <v>3090</v>
      </c>
      <c r="D318" s="386">
        <v>4000</v>
      </c>
      <c r="E318" s="386">
        <v>4393</v>
      </c>
      <c r="F318" s="386">
        <v>4392</v>
      </c>
      <c r="G318" s="386">
        <v>142</v>
      </c>
      <c r="H318" s="379">
        <v>100</v>
      </c>
    </row>
    <row r="319" spans="1:8" ht="18">
      <c r="A319" s="240">
        <v>3231</v>
      </c>
      <c r="B319" s="241" t="s">
        <v>185</v>
      </c>
      <c r="C319" s="387">
        <v>9925</v>
      </c>
      <c r="D319" s="386">
        <v>6000</v>
      </c>
      <c r="E319" s="386">
        <v>10000</v>
      </c>
      <c r="F319" s="386">
        <v>14730</v>
      </c>
      <c r="G319" s="386">
        <v>148</v>
      </c>
      <c r="H319" s="379">
        <v>147</v>
      </c>
    </row>
    <row r="320" spans="1:8" ht="18">
      <c r="A320" s="240">
        <v>3293</v>
      </c>
      <c r="B320" s="241" t="s">
        <v>186</v>
      </c>
      <c r="C320" s="387">
        <v>1538</v>
      </c>
      <c r="D320" s="386">
        <v>2500</v>
      </c>
      <c r="E320" s="386">
        <v>0</v>
      </c>
      <c r="F320" s="386">
        <v>0</v>
      </c>
      <c r="G320" s="386">
        <v>0</v>
      </c>
      <c r="H320" s="379">
        <v>0</v>
      </c>
    </row>
    <row r="321" spans="1:8" ht="18">
      <c r="A321" s="240">
        <v>3299</v>
      </c>
      <c r="B321" s="241" t="s">
        <v>18</v>
      </c>
      <c r="C321" s="387">
        <v>32129</v>
      </c>
      <c r="D321" s="386">
        <v>20000</v>
      </c>
      <c r="E321" s="386">
        <v>40000</v>
      </c>
      <c r="F321" s="386">
        <v>27557</v>
      </c>
      <c r="G321" s="386">
        <v>86</v>
      </c>
      <c r="H321" s="379">
        <v>69</v>
      </c>
    </row>
    <row r="322" spans="1:8" ht="17.25">
      <c r="A322" s="228"/>
      <c r="B322" s="229" t="s">
        <v>201</v>
      </c>
      <c r="C322" s="383">
        <v>46682</v>
      </c>
      <c r="D322" s="382">
        <v>33500</v>
      </c>
      <c r="E322" s="382">
        <v>56393</v>
      </c>
      <c r="F322" s="382">
        <v>48379</v>
      </c>
      <c r="G322" s="230">
        <v>104</v>
      </c>
      <c r="H322" s="227">
        <v>86</v>
      </c>
    </row>
    <row r="323" spans="1:8" ht="30.75" customHeight="1">
      <c r="A323" s="231">
        <v>42</v>
      </c>
      <c r="B323" s="232" t="s">
        <v>22</v>
      </c>
      <c r="C323" s="358">
        <f>SUM(C326)</f>
        <v>0</v>
      </c>
      <c r="D323" s="358">
        <f>SUM(D326)</f>
        <v>0</v>
      </c>
      <c r="E323" s="168">
        <v>81806</v>
      </c>
      <c r="F323" s="358">
        <f>SUM(F326)</f>
        <v>0</v>
      </c>
      <c r="G323" s="358">
        <v>0</v>
      </c>
      <c r="H323" s="375">
        <v>0</v>
      </c>
    </row>
    <row r="324" spans="1:8" ht="30.75" customHeight="1">
      <c r="A324" s="93">
        <v>421</v>
      </c>
      <c r="B324" s="92" t="s">
        <v>147</v>
      </c>
      <c r="C324" s="358">
        <v>0</v>
      </c>
      <c r="D324" s="358">
        <v>0</v>
      </c>
      <c r="E324" s="168">
        <v>81806</v>
      </c>
      <c r="F324" s="358">
        <v>0</v>
      </c>
      <c r="G324" s="358">
        <v>0</v>
      </c>
      <c r="H324" s="375">
        <v>0</v>
      </c>
    </row>
    <row r="325" spans="1:8" ht="30.75" customHeight="1">
      <c r="A325" s="93">
        <v>4212</v>
      </c>
      <c r="B325" s="92" t="s">
        <v>148</v>
      </c>
      <c r="C325" s="358">
        <v>0</v>
      </c>
      <c r="D325" s="358">
        <v>0</v>
      </c>
      <c r="E325" s="168">
        <v>81806</v>
      </c>
      <c r="F325" s="358">
        <v>0</v>
      </c>
      <c r="G325" s="358">
        <v>0</v>
      </c>
      <c r="H325" s="375">
        <v>0</v>
      </c>
    </row>
    <row r="326" spans="1:8" s="19" customFormat="1" ht="18">
      <c r="A326" s="233">
        <v>422</v>
      </c>
      <c r="B326" s="234" t="s">
        <v>21</v>
      </c>
      <c r="C326" s="381">
        <v>0</v>
      </c>
      <c r="D326" s="360">
        <v>0</v>
      </c>
      <c r="E326" s="173">
        <v>0</v>
      </c>
      <c r="F326" s="360">
        <v>0</v>
      </c>
      <c r="G326" s="360">
        <v>0</v>
      </c>
      <c r="H326" s="376">
        <v>0</v>
      </c>
    </row>
    <row r="327" spans="1:8" ht="18">
      <c r="A327" s="235" t="s">
        <v>111</v>
      </c>
      <c r="B327" s="236" t="s">
        <v>112</v>
      </c>
      <c r="C327" s="237"/>
      <c r="D327" s="187"/>
      <c r="E327" s="187"/>
      <c r="F327" s="187"/>
      <c r="G327" s="187"/>
      <c r="H327" s="238"/>
    </row>
    <row r="328" spans="1:8" ht="18">
      <c r="A328" s="451" t="s">
        <v>6</v>
      </c>
      <c r="B328" s="451"/>
      <c r="C328" s="197">
        <v>46682</v>
      </c>
      <c r="D328" s="197">
        <v>33500</v>
      </c>
      <c r="E328" s="197">
        <v>138199</v>
      </c>
      <c r="F328" s="197">
        <v>48379</v>
      </c>
      <c r="G328" s="193">
        <v>104</v>
      </c>
      <c r="H328" s="239">
        <v>35</v>
      </c>
    </row>
    <row r="329" spans="1:8" ht="14.25">
      <c r="A329" s="34"/>
      <c r="B329" s="34"/>
      <c r="C329" s="34"/>
      <c r="D329" s="33"/>
      <c r="E329" s="33"/>
      <c r="F329" s="33"/>
      <c r="G329" s="12"/>
      <c r="H329" s="33"/>
    </row>
    <row r="330" spans="1:8" ht="18">
      <c r="A330" s="400" t="s">
        <v>55</v>
      </c>
      <c r="B330" s="400"/>
      <c r="C330" s="47">
        <f>SUM(C162,C200,C240,C249,C264,C273,C287,C302,C328)</f>
        <v>14771251</v>
      </c>
      <c r="D330" s="47">
        <f>SUM(D162,D200,D240,D249,D264,D273,D287,D302,D328)</f>
        <v>16305088</v>
      </c>
      <c r="E330" s="47">
        <v>18662140</v>
      </c>
      <c r="F330" s="47">
        <f>SUM(F162,F200,F240,F249,F264,F273,F287,F302,F328)</f>
        <v>16656157</v>
      </c>
      <c r="G330" s="67">
        <v>113</v>
      </c>
      <c r="H330" s="67">
        <v>89</v>
      </c>
    </row>
    <row r="331" spans="1:8" ht="18">
      <c r="A331" s="54"/>
      <c r="B331" s="54"/>
      <c r="C331" s="54"/>
      <c r="D331" s="54"/>
      <c r="E331" s="54"/>
      <c r="F331" s="54"/>
      <c r="G331" s="54"/>
      <c r="H331" s="54"/>
    </row>
    <row r="332" spans="1:7" ht="20.25">
      <c r="A332" s="415" t="s">
        <v>24</v>
      </c>
      <c r="B332" s="415"/>
      <c r="C332" s="415"/>
      <c r="D332" s="415"/>
      <c r="E332" s="415"/>
      <c r="F332" s="415"/>
      <c r="G332" s="415"/>
    </row>
    <row r="333" spans="4:7" ht="13.5">
      <c r="D333" s="39"/>
      <c r="E333" s="39"/>
      <c r="F333" s="39"/>
      <c r="G333" s="39"/>
    </row>
    <row r="334" spans="1:8" ht="13.5">
      <c r="A334" s="408" t="s">
        <v>77</v>
      </c>
      <c r="B334" s="410" t="s">
        <v>3</v>
      </c>
      <c r="C334" s="410" t="s">
        <v>130</v>
      </c>
      <c r="D334" s="404" t="s">
        <v>131</v>
      </c>
      <c r="E334" s="404" t="s">
        <v>202</v>
      </c>
      <c r="F334" s="404" t="s">
        <v>130</v>
      </c>
      <c r="G334" s="404" t="s">
        <v>74</v>
      </c>
      <c r="H334" s="404" t="s">
        <v>74</v>
      </c>
    </row>
    <row r="335" spans="1:8" ht="38.25" customHeight="1">
      <c r="A335" s="409"/>
      <c r="B335" s="411"/>
      <c r="C335" s="411"/>
      <c r="D335" s="405"/>
      <c r="E335" s="405"/>
      <c r="F335" s="405"/>
      <c r="G335" s="405"/>
      <c r="H335" s="405"/>
    </row>
    <row r="336" spans="1:8" ht="13.5">
      <c r="A336" s="406">
        <v>1</v>
      </c>
      <c r="B336" s="406"/>
      <c r="C336" s="59">
        <v>2</v>
      </c>
      <c r="D336" s="60">
        <v>3</v>
      </c>
      <c r="E336" s="60">
        <v>4</v>
      </c>
      <c r="F336" s="60">
        <v>5</v>
      </c>
      <c r="G336" s="60" t="s">
        <v>75</v>
      </c>
      <c r="H336" s="60" t="s">
        <v>76</v>
      </c>
    </row>
    <row r="337" spans="1:8" ht="18">
      <c r="A337" s="272">
        <v>1</v>
      </c>
      <c r="B337" s="167" t="s">
        <v>0</v>
      </c>
      <c r="C337" s="168">
        <f>SUM(C162,C287)</f>
        <v>2069662</v>
      </c>
      <c r="D337" s="168">
        <f>SUM(D162,D287)</f>
        <v>1950848</v>
      </c>
      <c r="E337" s="168">
        <v>2051434</v>
      </c>
      <c r="F337" s="168">
        <f>SUM(F162,F287)</f>
        <v>1827423</v>
      </c>
      <c r="G337" s="168">
        <v>88</v>
      </c>
      <c r="H337" s="169">
        <v>89</v>
      </c>
    </row>
    <row r="338" spans="1:8" ht="18">
      <c r="A338" s="273">
        <v>3</v>
      </c>
      <c r="B338" s="180" t="s">
        <v>25</v>
      </c>
      <c r="C338" s="173">
        <f>SUM(C200,C302)</f>
        <v>405562</v>
      </c>
      <c r="D338" s="173">
        <v>382790</v>
      </c>
      <c r="E338" s="173">
        <v>714544</v>
      </c>
      <c r="F338" s="173">
        <v>605685</v>
      </c>
      <c r="G338" s="173">
        <v>149</v>
      </c>
      <c r="H338" s="174">
        <v>85</v>
      </c>
    </row>
    <row r="339" spans="1:8" ht="18">
      <c r="A339" s="273">
        <v>93</v>
      </c>
      <c r="B339" s="180" t="s">
        <v>31</v>
      </c>
      <c r="C339" s="173"/>
      <c r="D339" s="173"/>
      <c r="E339" s="173"/>
      <c r="F339" s="173"/>
      <c r="G339" s="173"/>
      <c r="H339" s="174"/>
    </row>
    <row r="340" spans="1:8" ht="18">
      <c r="A340" s="273">
        <v>4</v>
      </c>
      <c r="B340" s="180" t="s">
        <v>1</v>
      </c>
      <c r="C340" s="173">
        <v>46682</v>
      </c>
      <c r="D340" s="173">
        <v>33500</v>
      </c>
      <c r="E340" s="173">
        <v>138199</v>
      </c>
      <c r="F340" s="173">
        <v>48379</v>
      </c>
      <c r="G340" s="173">
        <v>104</v>
      </c>
      <c r="H340" s="174">
        <v>35</v>
      </c>
    </row>
    <row r="341" spans="1:8" ht="18">
      <c r="A341" s="273">
        <v>94</v>
      </c>
      <c r="B341" s="180" t="s">
        <v>32</v>
      </c>
      <c r="C341" s="173">
        <f>SUM(C249)</f>
        <v>0</v>
      </c>
      <c r="D341" s="173">
        <f>SUM(D249)</f>
        <v>0</v>
      </c>
      <c r="E341" s="173">
        <f>SUM(E249)</f>
        <v>0</v>
      </c>
      <c r="F341" s="173">
        <f>SUM(F249)</f>
        <v>0</v>
      </c>
      <c r="G341" s="173">
        <v>0</v>
      </c>
      <c r="H341" s="174">
        <v>0</v>
      </c>
    </row>
    <row r="342" spans="1:8" s="13" customFormat="1" ht="18">
      <c r="A342" s="273">
        <v>5</v>
      </c>
      <c r="B342" s="180" t="s">
        <v>26</v>
      </c>
      <c r="C342" s="173">
        <v>12249345</v>
      </c>
      <c r="D342" s="173">
        <v>13937950</v>
      </c>
      <c r="E342" s="173">
        <v>15708823</v>
      </c>
      <c r="F342" s="173">
        <v>14125530</v>
      </c>
      <c r="G342" s="173"/>
      <c r="H342" s="174"/>
    </row>
    <row r="343" spans="1:8" s="13" customFormat="1" ht="18">
      <c r="A343" s="274"/>
      <c r="B343" s="191" t="s">
        <v>169</v>
      </c>
      <c r="C343" s="192"/>
      <c r="D343" s="192"/>
      <c r="E343" s="192">
        <v>49140</v>
      </c>
      <c r="F343" s="192">
        <v>49139</v>
      </c>
      <c r="G343" s="192"/>
      <c r="H343" s="208"/>
    </row>
    <row r="344" spans="1:8" ht="18">
      <c r="A344" s="274">
        <v>95</v>
      </c>
      <c r="B344" s="191" t="s">
        <v>69</v>
      </c>
      <c r="C344" s="191"/>
      <c r="D344" s="191">
        <f>SUM(D273)</f>
        <v>0</v>
      </c>
      <c r="E344" s="191"/>
      <c r="F344" s="191"/>
      <c r="G344" s="192"/>
      <c r="H344" s="208"/>
    </row>
    <row r="345" spans="1:8" ht="18">
      <c r="A345" s="452" t="s">
        <v>118</v>
      </c>
      <c r="B345" s="453"/>
      <c r="C345" s="275">
        <v>14771251</v>
      </c>
      <c r="D345" s="275">
        <f>SUM(D337:D344)</f>
        <v>16305088</v>
      </c>
      <c r="E345" s="275">
        <v>18662140</v>
      </c>
      <c r="F345" s="275">
        <v>16656156</v>
      </c>
      <c r="G345" s="275"/>
      <c r="H345" s="276"/>
    </row>
    <row r="346" spans="3:6" ht="13.5">
      <c r="C346" s="80"/>
      <c r="D346" s="80"/>
      <c r="E346" s="80"/>
      <c r="F346" s="80"/>
    </row>
    <row r="347" spans="1:8" ht="20.25">
      <c r="A347" s="401" t="s">
        <v>125</v>
      </c>
      <c r="B347" s="401"/>
      <c r="C347" s="401"/>
      <c r="D347" s="401"/>
      <c r="E347" s="401"/>
      <c r="F347" s="401"/>
      <c r="G347" s="401"/>
      <c r="H347" s="401"/>
    </row>
    <row r="348" spans="1:8" ht="18">
      <c r="A348" s="96"/>
      <c r="B348" s="97"/>
      <c r="C348" s="98"/>
      <c r="D348" s="98"/>
      <c r="E348" s="98"/>
      <c r="F348" s="54"/>
      <c r="G348" s="54"/>
      <c r="H348" s="54"/>
    </row>
    <row r="349" spans="1:8" ht="19.5" customHeight="1">
      <c r="A349" s="407" t="s">
        <v>126</v>
      </c>
      <c r="B349" s="407"/>
      <c r="C349" s="407"/>
      <c r="D349" s="407"/>
      <c r="E349" s="407"/>
      <c r="F349" s="54"/>
      <c r="G349" s="54"/>
      <c r="H349" s="54"/>
    </row>
    <row r="350" spans="1:8" ht="19.5" customHeight="1">
      <c r="A350" s="408" t="s">
        <v>77</v>
      </c>
      <c r="B350" s="410" t="s">
        <v>3</v>
      </c>
      <c r="C350" s="410" t="s">
        <v>130</v>
      </c>
      <c r="D350" s="404" t="s">
        <v>131</v>
      </c>
      <c r="E350" s="404" t="s">
        <v>202</v>
      </c>
      <c r="F350" s="404" t="s">
        <v>133</v>
      </c>
      <c r="G350" s="404" t="s">
        <v>74</v>
      </c>
      <c r="H350" s="404" t="s">
        <v>74</v>
      </c>
    </row>
    <row r="351" spans="1:8" ht="24" customHeight="1">
      <c r="A351" s="409"/>
      <c r="B351" s="411"/>
      <c r="C351" s="411"/>
      <c r="D351" s="405"/>
      <c r="E351" s="405"/>
      <c r="F351" s="405"/>
      <c r="G351" s="405"/>
      <c r="H351" s="405"/>
    </row>
    <row r="352" spans="1:8" ht="13.5">
      <c r="A352" s="406">
        <v>1</v>
      </c>
      <c r="B352" s="406"/>
      <c r="C352" s="59">
        <v>2</v>
      </c>
      <c r="D352" s="60">
        <v>3</v>
      </c>
      <c r="E352" s="60">
        <v>4</v>
      </c>
      <c r="F352" s="60">
        <v>5</v>
      </c>
      <c r="G352" s="60" t="s">
        <v>75</v>
      </c>
      <c r="H352" s="60" t="s">
        <v>76</v>
      </c>
    </row>
    <row r="353" spans="1:8" ht="18">
      <c r="A353" s="7">
        <v>922</v>
      </c>
      <c r="B353" s="8" t="s">
        <v>127</v>
      </c>
      <c r="C353" s="49">
        <f>SUM(C354:C354)</f>
        <v>124900</v>
      </c>
      <c r="D353" s="49">
        <v>0</v>
      </c>
      <c r="E353" s="101">
        <v>0</v>
      </c>
      <c r="F353" s="102">
        <v>0</v>
      </c>
      <c r="G353" s="54">
        <v>0</v>
      </c>
      <c r="H353" s="105">
        <v>0</v>
      </c>
    </row>
    <row r="354" spans="1:8" ht="18">
      <c r="A354" s="53">
        <v>9222</v>
      </c>
      <c r="B354" s="50" t="s">
        <v>204</v>
      </c>
      <c r="C354" s="51">
        <v>124900</v>
      </c>
      <c r="D354" s="51">
        <v>0</v>
      </c>
      <c r="E354" s="103">
        <v>0</v>
      </c>
      <c r="F354" s="99">
        <v>0</v>
      </c>
      <c r="G354" s="100">
        <v>0</v>
      </c>
      <c r="H354" s="106">
        <v>0</v>
      </c>
    </row>
    <row r="355" spans="1:8" ht="18">
      <c r="A355" s="402" t="s">
        <v>6</v>
      </c>
      <c r="B355" s="403"/>
      <c r="C355" s="10">
        <f>SUM(C353)</f>
        <v>124900</v>
      </c>
      <c r="D355" s="10">
        <f>SUM(D353)</f>
        <v>0</v>
      </c>
      <c r="E355" s="10">
        <f>SUM(E353)</f>
        <v>0</v>
      </c>
      <c r="F355" s="10">
        <v>0</v>
      </c>
      <c r="G355" s="95">
        <v>0</v>
      </c>
      <c r="H355" s="104">
        <v>0</v>
      </c>
    </row>
    <row r="356" spans="1:8" ht="18">
      <c r="A356" s="54"/>
      <c r="B356" s="54"/>
      <c r="C356" s="54"/>
      <c r="D356" s="54"/>
      <c r="E356" s="54"/>
      <c r="F356" s="54"/>
      <c r="G356" s="54"/>
      <c r="H356" s="54"/>
    </row>
    <row r="357" spans="1:8" ht="18">
      <c r="A357" s="400" t="s">
        <v>55</v>
      </c>
      <c r="B357" s="400"/>
      <c r="C357" s="47">
        <v>14771251</v>
      </c>
      <c r="D357" s="47">
        <v>16305088</v>
      </c>
      <c r="E357" s="47">
        <v>18662140</v>
      </c>
      <c r="F357" s="47">
        <v>16656156</v>
      </c>
      <c r="G357" s="67">
        <v>0</v>
      </c>
      <c r="H357" s="67">
        <v>0</v>
      </c>
    </row>
    <row r="358" spans="1:8" ht="18">
      <c r="A358" s="400" t="s">
        <v>128</v>
      </c>
      <c r="B358" s="400"/>
      <c r="C358" s="47">
        <v>14896151</v>
      </c>
      <c r="D358" s="47">
        <f>SUM(D355,D330)</f>
        <v>16305088</v>
      </c>
      <c r="E358" s="47">
        <v>18662140</v>
      </c>
      <c r="F358" s="47">
        <v>0</v>
      </c>
      <c r="G358" s="67">
        <v>0</v>
      </c>
      <c r="H358" s="67">
        <v>0</v>
      </c>
    </row>
    <row r="359" ht="13.5">
      <c r="G359" s="39"/>
    </row>
    <row r="360" ht="13.5">
      <c r="G360" s="39"/>
    </row>
    <row r="361" spans="1:7" ht="21.75" customHeight="1">
      <c r="A361" s="399" t="s">
        <v>72</v>
      </c>
      <c r="B361" s="399"/>
      <c r="C361" s="399"/>
      <c r="D361" s="399"/>
      <c r="E361" s="399"/>
      <c r="F361" s="399"/>
      <c r="G361" s="399"/>
    </row>
    <row r="362" ht="13.5" customHeight="1"/>
    <row r="363" spans="1:8" ht="13.5" customHeight="1">
      <c r="A363" s="443" t="s">
        <v>67</v>
      </c>
      <c r="B363" s="412" t="s">
        <v>68</v>
      </c>
      <c r="C363" s="410" t="s">
        <v>200</v>
      </c>
      <c r="D363" s="404" t="s">
        <v>131</v>
      </c>
      <c r="E363" s="404" t="s">
        <v>202</v>
      </c>
      <c r="F363" s="404" t="s">
        <v>133</v>
      </c>
      <c r="G363" s="404" t="s">
        <v>74</v>
      </c>
      <c r="H363" s="404" t="s">
        <v>74</v>
      </c>
    </row>
    <row r="364" spans="1:8" ht="20.25" customHeight="1">
      <c r="A364" s="444"/>
      <c r="B364" s="413"/>
      <c r="C364" s="411"/>
      <c r="D364" s="405"/>
      <c r="E364" s="405"/>
      <c r="F364" s="405"/>
      <c r="G364" s="405"/>
      <c r="H364" s="405"/>
    </row>
    <row r="365" spans="1:8" ht="13.5">
      <c r="A365" s="406">
        <v>1</v>
      </c>
      <c r="B365" s="406"/>
      <c r="C365" s="59">
        <v>2</v>
      </c>
      <c r="D365" s="60">
        <v>3</v>
      </c>
      <c r="E365" s="60">
        <v>4</v>
      </c>
      <c r="F365" s="60">
        <v>5</v>
      </c>
      <c r="G365" s="60" t="s">
        <v>75</v>
      </c>
      <c r="H365" s="60" t="s">
        <v>76</v>
      </c>
    </row>
    <row r="366" spans="1:9" ht="18">
      <c r="A366" s="277">
        <v>1</v>
      </c>
      <c r="B366" s="278" t="s">
        <v>59</v>
      </c>
      <c r="C366" s="278"/>
      <c r="D366" s="279"/>
      <c r="E366" s="279"/>
      <c r="F366" s="279"/>
      <c r="G366" s="279"/>
      <c r="H366" s="280"/>
      <c r="I366" s="48"/>
    </row>
    <row r="367" spans="1:9" ht="18">
      <c r="A367" s="281"/>
      <c r="B367" s="282" t="s">
        <v>58</v>
      </c>
      <c r="C367" s="283">
        <v>2084871</v>
      </c>
      <c r="D367" s="283">
        <f>SUM(D12)</f>
        <v>1950848</v>
      </c>
      <c r="E367" s="283">
        <f>SUM(E12)</f>
        <v>2051434</v>
      </c>
      <c r="F367" s="283">
        <f>SUM(F12)</f>
        <v>1788687</v>
      </c>
      <c r="G367" s="284">
        <v>86</v>
      </c>
      <c r="H367" s="285">
        <v>87</v>
      </c>
      <c r="I367" s="48"/>
    </row>
    <row r="368" spans="1:9" ht="18">
      <c r="A368" s="286"/>
      <c r="B368" s="287" t="s">
        <v>60</v>
      </c>
      <c r="C368" s="288">
        <v>2069661</v>
      </c>
      <c r="D368" s="288">
        <f>SUM(D337)</f>
        <v>1950848</v>
      </c>
      <c r="E368" s="288">
        <f>SUM(E337)</f>
        <v>2051434</v>
      </c>
      <c r="F368" s="288">
        <f>SUM(F337)</f>
        <v>1827423</v>
      </c>
      <c r="G368" s="289">
        <v>88</v>
      </c>
      <c r="H368" s="290">
        <v>89</v>
      </c>
      <c r="I368" s="48"/>
    </row>
    <row r="369" spans="1:9" ht="18">
      <c r="A369" s="441" t="s">
        <v>113</v>
      </c>
      <c r="B369" s="442"/>
      <c r="C369" s="291">
        <f>SUM(C367-C368)</f>
        <v>15210</v>
      </c>
      <c r="D369" s="291">
        <f>SUM(D367-D368)</f>
        <v>0</v>
      </c>
      <c r="E369" s="291">
        <f>SUM(E367-E368)</f>
        <v>0</v>
      </c>
      <c r="F369" s="291">
        <f>SUM(F367-F368)</f>
        <v>-38736</v>
      </c>
      <c r="G369" s="292"/>
      <c r="H369" s="293"/>
      <c r="I369" s="48"/>
    </row>
    <row r="370" spans="1:9" ht="18">
      <c r="A370" s="277" t="s">
        <v>170</v>
      </c>
      <c r="B370" s="278" t="s">
        <v>25</v>
      </c>
      <c r="C370" s="278"/>
      <c r="D370" s="294"/>
      <c r="E370" s="294"/>
      <c r="F370" s="294"/>
      <c r="G370" s="294"/>
      <c r="H370" s="295"/>
      <c r="I370" s="48"/>
    </row>
    <row r="371" spans="1:9" ht="18">
      <c r="A371" s="281"/>
      <c r="B371" s="282" t="s">
        <v>58</v>
      </c>
      <c r="C371" s="283">
        <v>292191</v>
      </c>
      <c r="D371" s="283">
        <f>SUM(D24)</f>
        <v>297790</v>
      </c>
      <c r="E371" s="283">
        <v>300000</v>
      </c>
      <c r="F371" s="283">
        <f>SUM(F24)</f>
        <v>299203</v>
      </c>
      <c r="G371" s="283">
        <v>102</v>
      </c>
      <c r="H371" s="285">
        <v>100</v>
      </c>
      <c r="I371" s="48"/>
    </row>
    <row r="372" spans="1:9" ht="18">
      <c r="A372" s="286"/>
      <c r="B372" s="287" t="s">
        <v>60</v>
      </c>
      <c r="C372" s="288">
        <v>405563</v>
      </c>
      <c r="D372" s="288">
        <f>SUM(D200,D302)</f>
        <v>382790</v>
      </c>
      <c r="E372" s="288">
        <f>SUM(E200,E302)</f>
        <v>714544</v>
      </c>
      <c r="F372" s="288">
        <f>SUM(F200,F302)</f>
        <v>605685</v>
      </c>
      <c r="G372" s="296">
        <v>149</v>
      </c>
      <c r="H372" s="290">
        <v>85</v>
      </c>
      <c r="I372" s="48"/>
    </row>
    <row r="373" spans="1:9" ht="18">
      <c r="A373" s="439" t="s">
        <v>114</v>
      </c>
      <c r="B373" s="440"/>
      <c r="C373" s="292">
        <f>SUM(C371-C372)</f>
        <v>-113372</v>
      </c>
      <c r="D373" s="292">
        <f>SUM(D371-D372)</f>
        <v>-85000</v>
      </c>
      <c r="E373" s="292">
        <f>SUM(E371-E372)</f>
        <v>-414544</v>
      </c>
      <c r="F373" s="292">
        <f>SUM(F371-F372)</f>
        <v>-306482</v>
      </c>
      <c r="G373" s="292"/>
      <c r="H373" s="299"/>
      <c r="I373" s="48"/>
    </row>
    <row r="374" spans="1:9" ht="18">
      <c r="A374" s="300" t="s">
        <v>61</v>
      </c>
      <c r="B374" s="301" t="s">
        <v>169</v>
      </c>
      <c r="C374" s="292"/>
      <c r="D374" s="292"/>
      <c r="E374" s="292"/>
      <c r="F374" s="292"/>
      <c r="G374" s="292"/>
      <c r="H374" s="299"/>
      <c r="I374" s="48"/>
    </row>
    <row r="375" spans="1:9" ht="18">
      <c r="A375" s="297"/>
      <c r="B375" s="302" t="s">
        <v>58</v>
      </c>
      <c r="C375" s="292">
        <v>3046</v>
      </c>
      <c r="D375" s="292">
        <v>0</v>
      </c>
      <c r="E375" s="292">
        <v>60539</v>
      </c>
      <c r="F375" s="292">
        <v>60539</v>
      </c>
      <c r="G375" s="292">
        <v>1987</v>
      </c>
      <c r="H375" s="299">
        <v>0</v>
      </c>
      <c r="I375" s="48"/>
    </row>
    <row r="376" spans="1:9" ht="18">
      <c r="A376" s="297"/>
      <c r="B376" s="302" t="s">
        <v>60</v>
      </c>
      <c r="C376" s="292">
        <v>0</v>
      </c>
      <c r="D376" s="292">
        <v>0</v>
      </c>
      <c r="E376" s="292">
        <v>0</v>
      </c>
      <c r="F376" s="292">
        <v>49139</v>
      </c>
      <c r="G376" s="292">
        <v>0</v>
      </c>
      <c r="H376" s="299">
        <v>0</v>
      </c>
      <c r="I376" s="48"/>
    </row>
    <row r="377" spans="1:9" ht="18">
      <c r="A377" s="297"/>
      <c r="B377" s="298" t="s">
        <v>171</v>
      </c>
      <c r="C377" s="292">
        <v>3046</v>
      </c>
      <c r="D377" s="292">
        <v>0</v>
      </c>
      <c r="E377" s="292">
        <v>60539</v>
      </c>
      <c r="F377" s="292">
        <v>11400</v>
      </c>
      <c r="G377" s="292"/>
      <c r="H377" s="299"/>
      <c r="I377" s="48"/>
    </row>
    <row r="378" spans="1:9" ht="18">
      <c r="A378" s="277" t="s">
        <v>62</v>
      </c>
      <c r="B378" s="278" t="s">
        <v>63</v>
      </c>
      <c r="C378" s="278"/>
      <c r="D378" s="279"/>
      <c r="E378" s="279"/>
      <c r="F378" s="279"/>
      <c r="G378" s="279"/>
      <c r="H378" s="280"/>
      <c r="I378" s="48"/>
    </row>
    <row r="379" spans="1:9" ht="18">
      <c r="A379" s="281"/>
      <c r="B379" s="282" t="s">
        <v>58</v>
      </c>
      <c r="C379" s="283">
        <v>36309</v>
      </c>
      <c r="D379" s="283">
        <f>SUM(D33)</f>
        <v>33500</v>
      </c>
      <c r="E379" s="283">
        <f>SUM(E33)</f>
        <v>426344</v>
      </c>
      <c r="F379" s="283">
        <f>SUM(F33)</f>
        <v>75980</v>
      </c>
      <c r="G379" s="283">
        <v>209</v>
      </c>
      <c r="H379" s="285">
        <v>18</v>
      </c>
      <c r="I379" s="48"/>
    </row>
    <row r="380" spans="1:9" ht="18">
      <c r="A380" s="286"/>
      <c r="B380" s="287" t="s">
        <v>60</v>
      </c>
      <c r="C380" s="288">
        <v>46682</v>
      </c>
      <c r="D380" s="288">
        <f>SUM(D340:D341)</f>
        <v>33500</v>
      </c>
      <c r="E380" s="288">
        <f>SUM(E340:E341)</f>
        <v>138199</v>
      </c>
      <c r="F380" s="288">
        <f>SUM(F340:F341)</f>
        <v>48379</v>
      </c>
      <c r="G380" s="296">
        <v>104</v>
      </c>
      <c r="H380" s="290">
        <v>35</v>
      </c>
      <c r="I380" s="48"/>
    </row>
    <row r="381" spans="1:9" ht="18">
      <c r="A381" s="437" t="s">
        <v>114</v>
      </c>
      <c r="B381" s="438"/>
      <c r="C381" s="303">
        <f>SUM(C379-C380)</f>
        <v>-10373</v>
      </c>
      <c r="D381" s="303">
        <f>SUM(D379-D380)</f>
        <v>0</v>
      </c>
      <c r="E381" s="303">
        <f>SUM(E379-E380)</f>
        <v>288145</v>
      </c>
      <c r="F381" s="303">
        <f>SUM(F379-F380)</f>
        <v>27601</v>
      </c>
      <c r="G381" s="303"/>
      <c r="H381" s="304"/>
      <c r="I381" s="48"/>
    </row>
    <row r="382" spans="1:9" ht="18">
      <c r="A382" s="277" t="s">
        <v>64</v>
      </c>
      <c r="B382" s="278" t="s">
        <v>2</v>
      </c>
      <c r="C382" s="278"/>
      <c r="D382" s="279"/>
      <c r="E382" s="279"/>
      <c r="F382" s="279"/>
      <c r="G382" s="279"/>
      <c r="H382" s="280"/>
      <c r="I382" s="48"/>
    </row>
    <row r="383" spans="1:9" ht="18">
      <c r="A383" s="305"/>
      <c r="B383" s="306" t="s">
        <v>58</v>
      </c>
      <c r="C383" s="307">
        <f>SUM(C47)</f>
        <v>12516398</v>
      </c>
      <c r="D383" s="307">
        <f>SUM(D47)</f>
        <v>14007950</v>
      </c>
      <c r="E383" s="307">
        <f>SUM(E47)</f>
        <v>15808823</v>
      </c>
      <c r="F383" s="307">
        <f>SUM(F47)</f>
        <v>14311119</v>
      </c>
      <c r="G383" s="307">
        <v>114</v>
      </c>
      <c r="H383" s="308">
        <v>91</v>
      </c>
      <c r="I383" s="48"/>
    </row>
    <row r="384" spans="1:9" ht="18">
      <c r="A384" s="309"/>
      <c r="B384" s="310" t="s">
        <v>60</v>
      </c>
      <c r="C384" s="289">
        <v>12249345</v>
      </c>
      <c r="D384" s="289">
        <f>SUM(D342:D344)</f>
        <v>13937950</v>
      </c>
      <c r="E384" s="289">
        <f>SUM(E342:E344)</f>
        <v>15757963</v>
      </c>
      <c r="F384" s="289">
        <v>14125530</v>
      </c>
      <c r="G384" s="289">
        <v>115</v>
      </c>
      <c r="H384" s="311">
        <v>90</v>
      </c>
      <c r="I384" s="48"/>
    </row>
    <row r="385" spans="1:9" ht="18">
      <c r="A385" s="439" t="s">
        <v>114</v>
      </c>
      <c r="B385" s="440"/>
      <c r="C385" s="312">
        <f>SUM(C383-C384)</f>
        <v>267053</v>
      </c>
      <c r="D385" s="312">
        <f>SUM(D383-D384)</f>
        <v>70000</v>
      </c>
      <c r="E385" s="312">
        <f>SUM(E383-E384)</f>
        <v>50860</v>
      </c>
      <c r="F385" s="312">
        <f>SUM(F383-F384)</f>
        <v>185589</v>
      </c>
      <c r="G385" s="312"/>
      <c r="H385" s="313"/>
      <c r="I385" s="48"/>
    </row>
    <row r="386" spans="1:9" ht="18">
      <c r="A386" s="314"/>
      <c r="B386" s="315"/>
      <c r="C386" s="315"/>
      <c r="D386" s="316"/>
      <c r="E386" s="316"/>
      <c r="F386" s="316"/>
      <c r="G386" s="316"/>
      <c r="H386" s="317"/>
      <c r="I386" s="48"/>
    </row>
    <row r="387" spans="1:9" ht="18">
      <c r="A387" s="433" t="s">
        <v>65</v>
      </c>
      <c r="B387" s="434"/>
      <c r="C387" s="318">
        <v>14929770</v>
      </c>
      <c r="D387" s="318">
        <f>SUM(D367,D371,D379,D383)</f>
        <v>16290088</v>
      </c>
      <c r="E387" s="318">
        <v>18647140</v>
      </c>
      <c r="F387" s="318">
        <v>16535528</v>
      </c>
      <c r="G387" s="318">
        <v>111</v>
      </c>
      <c r="H387" s="319">
        <v>89</v>
      </c>
      <c r="I387" s="48"/>
    </row>
    <row r="388" spans="1:9" ht="18">
      <c r="A388" s="435" t="s">
        <v>66</v>
      </c>
      <c r="B388" s="436"/>
      <c r="C388" s="320">
        <v>14771251</v>
      </c>
      <c r="D388" s="320">
        <f>SUM(D368,D372,D380,D384)</f>
        <v>16305088</v>
      </c>
      <c r="E388" s="320">
        <f>SUM(E368,E372,E380,E384)</f>
        <v>18662140</v>
      </c>
      <c r="F388" s="320">
        <v>16656156</v>
      </c>
      <c r="G388" s="320">
        <v>113</v>
      </c>
      <c r="H388" s="321">
        <v>89</v>
      </c>
      <c r="I388" s="48"/>
    </row>
    <row r="389" spans="1:9" ht="18">
      <c r="A389" s="48"/>
      <c r="B389" s="48"/>
      <c r="C389" s="48"/>
      <c r="D389" s="198"/>
      <c r="E389" s="198"/>
      <c r="F389" s="198"/>
      <c r="G389" s="198"/>
      <c r="H389" s="48"/>
      <c r="I389" s="48"/>
    </row>
  </sheetData>
  <sheetProtection/>
  <mergeCells count="251">
    <mergeCell ref="A77:B77"/>
    <mergeCell ref="A81:B81"/>
    <mergeCell ref="A72:B72"/>
    <mergeCell ref="A75:A76"/>
    <mergeCell ref="B75:B76"/>
    <mergeCell ref="C75:C76"/>
    <mergeCell ref="E75:E76"/>
    <mergeCell ref="D66:D67"/>
    <mergeCell ref="E66:E67"/>
    <mergeCell ref="F66:F67"/>
    <mergeCell ref="G66:G67"/>
    <mergeCell ref="H66:H67"/>
    <mergeCell ref="F75:F76"/>
    <mergeCell ref="G75:G76"/>
    <mergeCell ref="H75:H76"/>
    <mergeCell ref="D75:D76"/>
    <mergeCell ref="A68:B68"/>
    <mergeCell ref="A365:B365"/>
    <mergeCell ref="A109:B109"/>
    <mergeCell ref="G53:G54"/>
    <mergeCell ref="H53:H54"/>
    <mergeCell ref="A55:B55"/>
    <mergeCell ref="A334:A335"/>
    <mergeCell ref="B334:B335"/>
    <mergeCell ref="C334:C335"/>
    <mergeCell ref="D334:D335"/>
    <mergeCell ref="E334:E335"/>
    <mergeCell ref="F334:F335"/>
    <mergeCell ref="A254:B254"/>
    <mergeCell ref="C277:C278"/>
    <mergeCell ref="E277:E278"/>
    <mergeCell ref="A345:B345"/>
    <mergeCell ref="F277:F278"/>
    <mergeCell ref="A302:B302"/>
    <mergeCell ref="A336:B336"/>
    <mergeCell ref="C252:C253"/>
    <mergeCell ref="E252:E253"/>
    <mergeCell ref="F252:F253"/>
    <mergeCell ref="A328:B328"/>
    <mergeCell ref="A290:A291"/>
    <mergeCell ref="G267:G268"/>
    <mergeCell ref="D290:D291"/>
    <mergeCell ref="A305:A306"/>
    <mergeCell ref="B305:B306"/>
    <mergeCell ref="D305:D306"/>
    <mergeCell ref="H267:H268"/>
    <mergeCell ref="A269:B269"/>
    <mergeCell ref="G277:G278"/>
    <mergeCell ref="C290:C291"/>
    <mergeCell ref="E290:E291"/>
    <mergeCell ref="F290:F291"/>
    <mergeCell ref="G290:G291"/>
    <mergeCell ref="A279:B279"/>
    <mergeCell ref="A287:B287"/>
    <mergeCell ref="B290:B291"/>
    <mergeCell ref="D243:D244"/>
    <mergeCell ref="H243:H244"/>
    <mergeCell ref="F203:F204"/>
    <mergeCell ref="G252:G253"/>
    <mergeCell ref="H252:H253"/>
    <mergeCell ref="A277:A278"/>
    <mergeCell ref="B277:B278"/>
    <mergeCell ref="D277:D278"/>
    <mergeCell ref="H277:H278"/>
    <mergeCell ref="F267:F268"/>
    <mergeCell ref="D203:D204"/>
    <mergeCell ref="A249:B249"/>
    <mergeCell ref="A121:B121"/>
    <mergeCell ref="H203:H204"/>
    <mergeCell ref="A205:B205"/>
    <mergeCell ref="C243:C244"/>
    <mergeCell ref="E243:E244"/>
    <mergeCell ref="F243:F244"/>
    <mergeCell ref="G243:G244"/>
    <mergeCell ref="B243:B244"/>
    <mergeCell ref="A111:B111"/>
    <mergeCell ref="A112:B112"/>
    <mergeCell ref="A243:A244"/>
    <mergeCell ref="E203:E204"/>
    <mergeCell ref="B102:B103"/>
    <mergeCell ref="D102:D103"/>
    <mergeCell ref="A104:B104"/>
    <mergeCell ref="C119:C120"/>
    <mergeCell ref="E119:E120"/>
    <mergeCell ref="A102:A103"/>
    <mergeCell ref="F119:F120"/>
    <mergeCell ref="A90:B90"/>
    <mergeCell ref="E84:E85"/>
    <mergeCell ref="A51:H51"/>
    <mergeCell ref="A95:B95"/>
    <mergeCell ref="C102:C103"/>
    <mergeCell ref="E102:E103"/>
    <mergeCell ref="F102:F103"/>
    <mergeCell ref="G102:G103"/>
    <mergeCell ref="H102:H103"/>
    <mergeCell ref="G84:G85"/>
    <mergeCell ref="C93:C94"/>
    <mergeCell ref="E93:E94"/>
    <mergeCell ref="F93:F94"/>
    <mergeCell ref="G93:G94"/>
    <mergeCell ref="H93:H94"/>
    <mergeCell ref="D93:D94"/>
    <mergeCell ref="A86:B86"/>
    <mergeCell ref="A53:A54"/>
    <mergeCell ref="B53:B54"/>
    <mergeCell ref="C53:C54"/>
    <mergeCell ref="D53:D54"/>
    <mergeCell ref="F53:F54"/>
    <mergeCell ref="E53:E54"/>
    <mergeCell ref="A66:A67"/>
    <mergeCell ref="B66:B67"/>
    <mergeCell ref="C66:C67"/>
    <mergeCell ref="C27:C28"/>
    <mergeCell ref="D27:D28"/>
    <mergeCell ref="E27:E28"/>
    <mergeCell ref="A36:A37"/>
    <mergeCell ref="B36:B37"/>
    <mergeCell ref="C36:C37"/>
    <mergeCell ref="D36:D37"/>
    <mergeCell ref="H15:H16"/>
    <mergeCell ref="A15:A16"/>
    <mergeCell ref="B15:B16"/>
    <mergeCell ref="C15:C16"/>
    <mergeCell ref="D15:D16"/>
    <mergeCell ref="E15:E16"/>
    <mergeCell ref="H334:H335"/>
    <mergeCell ref="C6:C7"/>
    <mergeCell ref="G6:G7"/>
    <mergeCell ref="A8:B8"/>
    <mergeCell ref="A332:G332"/>
    <mergeCell ref="A252:A253"/>
    <mergeCell ref="B252:B253"/>
    <mergeCell ref="D252:D253"/>
    <mergeCell ref="A264:B264"/>
    <mergeCell ref="F27:F28"/>
    <mergeCell ref="A381:B381"/>
    <mergeCell ref="A385:B385"/>
    <mergeCell ref="A369:B369"/>
    <mergeCell ref="A373:B373"/>
    <mergeCell ref="A361:G361"/>
    <mergeCell ref="A292:B292"/>
    <mergeCell ref="C305:C306"/>
    <mergeCell ref="G334:G335"/>
    <mergeCell ref="A330:B330"/>
    <mergeCell ref="A363:A364"/>
    <mergeCell ref="H305:H306"/>
    <mergeCell ref="K281:K287"/>
    <mergeCell ref="L281:L287"/>
    <mergeCell ref="A387:B387"/>
    <mergeCell ref="A388:B388"/>
    <mergeCell ref="E305:E306"/>
    <mergeCell ref="F305:F306"/>
    <mergeCell ref="G305:G306"/>
    <mergeCell ref="A307:B307"/>
    <mergeCell ref="I281:I287"/>
    <mergeCell ref="H290:H291"/>
    <mergeCell ref="H165:H166"/>
    <mergeCell ref="A167:B167"/>
    <mergeCell ref="A273:B273"/>
    <mergeCell ref="A275:C275"/>
    <mergeCell ref="M281:M287"/>
    <mergeCell ref="J281:J287"/>
    <mergeCell ref="G203:G204"/>
    <mergeCell ref="A203:A204"/>
    <mergeCell ref="B203:B204"/>
    <mergeCell ref="G27:G28"/>
    <mergeCell ref="H119:H120"/>
    <mergeCell ref="D119:D120"/>
    <mergeCell ref="A200:B200"/>
    <mergeCell ref="A240:B240"/>
    <mergeCell ref="A162:B162"/>
    <mergeCell ref="H27:H28"/>
    <mergeCell ref="A29:B29"/>
    <mergeCell ref="A27:A28"/>
    <mergeCell ref="B27:B28"/>
    <mergeCell ref="F6:F7"/>
    <mergeCell ref="A1:G1"/>
    <mergeCell ref="A117:D117"/>
    <mergeCell ref="A165:A166"/>
    <mergeCell ref="B165:B166"/>
    <mergeCell ref="D165:D166"/>
    <mergeCell ref="A99:B99"/>
    <mergeCell ref="A17:B17"/>
    <mergeCell ref="F15:F16"/>
    <mergeCell ref="G15:G16"/>
    <mergeCell ref="K29:K30"/>
    <mergeCell ref="A3:G3"/>
    <mergeCell ref="H36:H37"/>
    <mergeCell ref="A6:A7"/>
    <mergeCell ref="H6:H7"/>
    <mergeCell ref="A12:B12"/>
    <mergeCell ref="B6:B7"/>
    <mergeCell ref="D6:D7"/>
    <mergeCell ref="E6:E7"/>
    <mergeCell ref="J29:J30"/>
    <mergeCell ref="I29:I30"/>
    <mergeCell ref="A93:A94"/>
    <mergeCell ref="B93:B94"/>
    <mergeCell ref="E36:E37"/>
    <mergeCell ref="F36:F37"/>
    <mergeCell ref="G36:G37"/>
    <mergeCell ref="A38:B38"/>
    <mergeCell ref="C84:C85"/>
    <mergeCell ref="F84:F85"/>
    <mergeCell ref="H84:H85"/>
    <mergeCell ref="A245:B245"/>
    <mergeCell ref="M29:M30"/>
    <mergeCell ref="A47:B47"/>
    <mergeCell ref="A24:B24"/>
    <mergeCell ref="A84:A85"/>
    <mergeCell ref="B84:B85"/>
    <mergeCell ref="D84:D85"/>
    <mergeCell ref="A33:B33"/>
    <mergeCell ref="A63:G63"/>
    <mergeCell ref="L29:L30"/>
    <mergeCell ref="G165:G166"/>
    <mergeCell ref="A115:H115"/>
    <mergeCell ref="E267:E268"/>
    <mergeCell ref="D267:D268"/>
    <mergeCell ref="E165:E166"/>
    <mergeCell ref="F165:F166"/>
    <mergeCell ref="G119:G120"/>
    <mergeCell ref="A119:A120"/>
    <mergeCell ref="B119:B120"/>
    <mergeCell ref="A267:A268"/>
    <mergeCell ref="H363:H364"/>
    <mergeCell ref="C363:C364"/>
    <mergeCell ref="D363:D364"/>
    <mergeCell ref="E363:E364"/>
    <mergeCell ref="F363:F364"/>
    <mergeCell ref="G363:G364"/>
    <mergeCell ref="B350:B351"/>
    <mergeCell ref="C350:C351"/>
    <mergeCell ref="D350:D351"/>
    <mergeCell ref="E350:E351"/>
    <mergeCell ref="B363:B364"/>
    <mergeCell ref="A49:B49"/>
    <mergeCell ref="B267:B268"/>
    <mergeCell ref="C267:C268"/>
    <mergeCell ref="C203:C204"/>
    <mergeCell ref="C165:C166"/>
    <mergeCell ref="A358:B358"/>
    <mergeCell ref="A347:H347"/>
    <mergeCell ref="A355:B355"/>
    <mergeCell ref="F350:F351"/>
    <mergeCell ref="G350:G351"/>
    <mergeCell ref="H350:H351"/>
    <mergeCell ref="A352:B352"/>
    <mergeCell ref="A357:B357"/>
    <mergeCell ref="A349:E349"/>
    <mergeCell ref="A350:A3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Vlatka</cp:lastModifiedBy>
  <cp:lastPrinted>2023-02-24T09:23:42Z</cp:lastPrinted>
  <dcterms:created xsi:type="dcterms:W3CDTF">1996-10-14T23:33:28Z</dcterms:created>
  <dcterms:modified xsi:type="dcterms:W3CDTF">2023-03-02T13:41:27Z</dcterms:modified>
  <cp:category/>
  <cp:version/>
  <cp:contentType/>
  <cp:contentStatus/>
</cp:coreProperties>
</file>