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PRIHODA'!$A$1:$H$50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PRIHODA'!$A$1:$H$50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22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26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265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C210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21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222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L22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22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246" authorId="0">
      <text>
        <r>
          <rPr>
            <b/>
            <sz val="12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251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<sst xmlns="http://schemas.openxmlformats.org/spreadsheetml/2006/main" count="362" uniqueCount="170">
  <si>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</si>
  <si>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</si>
  <si>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</si>
  <si>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</si>
  <si>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</si>
  <si>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</si>
  <si>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</si>
  <si>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</si>
  <si>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</si>
  <si>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</si>
  <si>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</si>
  <si>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</si>
  <si>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</si>
  <si>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</si>
  <si>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</si>
  <si>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</si>
  <si>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</si>
  <si>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</si>
  <si>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</si>
  <si>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</si>
  <si>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</si>
  <si>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</si>
  <si>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</si>
  <si>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</si>
  <si>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</si>
  <si>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</si>
  <si>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</si>
  <si>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</si>
  <si>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</si>
  <si>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</si>
  <si>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</si>
  <si>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</si>
  <si>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</si>
  <si>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</si>
  <si>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</si>
  <si>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</si>
  <si>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</si>
  <si>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</si>
  <si>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</si>
  <si>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</si>
  <si>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</si>
  <si>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</si>
  <si>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</si>
  <si>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</si>
  <si>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</si>
  <si>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</si>
  <si>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</si>
  <si>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</si>
  <si>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</si>
  <si>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</si>
  <si>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</si>
  <si>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</si>
  <si>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</si>
  <si>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</si>
  <si>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</si>
  <si>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</si>
  <si>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</si>
  <si>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</si>
  <si>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</si>
  <si>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</si>
  <si>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</si>
  <si>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</si>
  <si>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</si>
  <si>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</si>
  <si>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</si>
  <si>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</si>
  <si>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</si>
  <si>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</si>
  <si>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</si>
  <si>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</si>
  <si>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</si>
  <si>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</si>
  <si>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</si>
  <si>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</si>
  <si>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</si>
  <si>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</si>
  <si>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</si>
  <si>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</si>
  <si>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</si>
  <si>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</si>
  <si>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</si>
  <si>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</si>
  <si>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</si>
  <si>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</si>
  <si>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</si>
  <si>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PLAN RASHODA I IZDATAKA ZA:(proračunski korisnik)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</si>
  <si>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</si>
  <si>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</si>
  <si>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</si>
  <si>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</si>
  <si>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</si>
  <si>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</si>
  <si>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</si>
  <si>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</si>
  <si>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</si>
  <si>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</si>
  <si>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</si>
  <si>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</si>
  <si>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</si>
  <si>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</si>
  <si>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</si>
  <si>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</si>
  <si>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</si>
  <si>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</si>
  <si>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</si>
  <si>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</si>
  <si>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</si>
  <si>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</si>
  <si>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</si>
  <si>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</si>
  <si>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</si>
  <si>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</si>
  <si>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</si>
  <si>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</si>
  <si>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</si>
  <si>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</si>
  <si>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</si>
  <si>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</si>
  <si>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</si>
  <si>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</si>
  <si>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</si>
  <si>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</si>
  <si>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</si>
  <si>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</si>
  <si>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</si>
  <si>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</si>
  <si>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</si>
  <si>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</si>
  <si>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</si>
  <si>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</si>
  <si>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</si>
  <si>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</si>
  <si>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>K 7008 04</t>
  </si>
  <si>
    <t>SUFINANCIRANJE OBAVEZNE ŠKOLSKE LEKTIRE U OSNOVNIM I SREDNJIM ŠKOLAMA</t>
  </si>
  <si>
    <t>T 7008 23</t>
  </si>
  <si>
    <t>ŠKOLSKI OBROK ZA SVE</t>
  </si>
  <si>
    <t>T 7008 19</t>
  </si>
  <si>
    <t>EU PROJEKTI - UČIMO ZAJEDNO 4</t>
  </si>
  <si>
    <t>T 7008 12</t>
  </si>
  <si>
    <t>T 7008 13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</si>
  <si>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</si>
  <si>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</si>
  <si>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</si>
  <si>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</si>
  <si>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</si>
  <si>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</si>
  <si>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922 višak iz prethodnog razdoblja</t>
  </si>
  <si>
    <t>PROGRAM RADA S DJECOM S TEŠKOĆAMA U RAZVOJU</t>
  </si>
  <si>
    <t>ŠKOLSKI ŠPORTSKI KLUB</t>
  </si>
  <si>
    <t>UČENIČKA ZADRUGA</t>
  </si>
  <si>
    <t>Rashodi za nabavu nefinancisjke imovine</t>
  </si>
  <si>
    <t>Ostali instrumenti, uređaji i strojevi</t>
  </si>
  <si>
    <t>EU PROJEKTI - VRIJEME JE ZA ŠKOLSKI OBROK 2</t>
  </si>
  <si>
    <t>VOLONTERI</t>
  </si>
  <si>
    <t>OSTALA SUFINANCIRANJA</t>
  </si>
  <si>
    <t>PLAN PRIHODA I PRIMITAKA ZA:(OŠ KRALJA TOMISLAVA NAŠICE)</t>
  </si>
  <si>
    <t>UKUPNO</t>
  </si>
  <si>
    <t>922-višak po izvorima</t>
  </si>
  <si>
    <t>Ukupno raspoloživo za 2019 (prihod+višak)</t>
  </si>
  <si>
    <t xml:space="preserve">                                               U Našicama, 05.listopADA 2018. godine </t>
  </si>
  <si>
    <t>Ravnateljica:</t>
  </si>
  <si>
    <t>Vlatka Zahirović,prof.</t>
  </si>
  <si>
    <t xml:space="preserve">                                                       Izradila:                                       </t>
  </si>
  <si>
    <t xml:space="preserve">                               Jasminka Živković</t>
  </si>
  <si>
    <t>Plaće (bruto)</t>
  </si>
  <si>
    <t>Materijalni radshodfi</t>
  </si>
  <si>
    <t>VLASTITI PRIHODI - MINISTArSTVO</t>
  </si>
  <si>
    <t>Naknada za prijevoz , za rad na terenu i odvojeni život</t>
  </si>
  <si>
    <t>12365572</t>
  </si>
  <si>
    <t>FINANCIJSKI PLAN (OŠ KRALJA TOMISLAVA NAŠICE) 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</si>
</sst>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name val="Tahoma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7" fillId="34" borderId="7" applyNumberFormat="0" applyAlignment="0" applyProtection="0"/>
    <xf numFmtId="0" fontId="57" fillId="42" borderId="8" applyNumberFormat="0" applyAlignment="0" applyProtection="0"/>
    <xf numFmtId="0" fontId="15" fillId="0" borderId="9" applyNumberFormat="0" applyFill="0" applyAlignment="0" applyProtection="0"/>
    <xf numFmtId="0" fontId="5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4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4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7" xfId="0" applyFont="1" applyBorder="1" applyAlignment="1" quotePrefix="1">
      <alignment horizontal="left" vertical="center" wrapText="1"/>
    </xf>
    <xf numFmtId="0" fontId="30" fillId="0" borderId="37" xfId="0" applyFont="1" applyBorder="1" applyAlignment="1" quotePrefix="1">
      <alignment horizontal="center" vertical="center" wrapText="1"/>
    </xf>
    <xf numFmtId="0" fontId="27" fillId="0" borderId="3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8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2" fillId="47" borderId="39" xfId="0" applyNumberFormat="1" applyFont="1" applyFill="1" applyBorder="1" applyAlignment="1">
      <alignment horizontal="left" wrapText="1"/>
    </xf>
    <xf numFmtId="0" fontId="22" fillId="0" borderId="40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39" fillId="31" borderId="41" xfId="0" applyFont="1" applyFill="1" applyBorder="1" applyAlignment="1">
      <alignment vertical="top" wrapText="1"/>
    </xf>
    <xf numFmtId="0" fontId="39" fillId="48" borderId="41" xfId="0" applyFont="1" applyFill="1" applyBorder="1" applyAlignment="1">
      <alignment vertical="top" wrapText="1"/>
    </xf>
    <xf numFmtId="0" fontId="40" fillId="0" borderId="41" xfId="0" applyFont="1" applyFill="1" applyBorder="1" applyAlignment="1">
      <alignment vertical="top" wrapText="1"/>
    </xf>
    <xf numFmtId="0" fontId="40" fillId="0" borderId="41" xfId="0" applyNumberFormat="1" applyFont="1" applyFill="1" applyBorder="1" applyAlignment="1">
      <alignment vertical="center" wrapText="1"/>
    </xf>
    <xf numFmtId="0" fontId="39" fillId="49" borderId="41" xfId="0" applyFont="1" applyFill="1" applyBorder="1" applyAlignment="1">
      <alignment vertical="top" wrapText="1"/>
    </xf>
    <xf numFmtId="0" fontId="39" fillId="50" borderId="42" xfId="0" applyFont="1" applyFill="1" applyBorder="1" applyAlignment="1">
      <alignment vertical="top" wrapText="1"/>
    </xf>
    <xf numFmtId="0" fontId="40" fillId="0" borderId="41" xfId="0" applyFont="1" applyFill="1" applyBorder="1" applyAlignment="1" applyProtection="1">
      <alignment horizontal="left" vertical="top" wrapText="1"/>
      <protection/>
    </xf>
    <xf numFmtId="0" fontId="39" fillId="50" borderId="42" xfId="0" applyFont="1" applyFill="1" applyBorder="1" applyAlignment="1">
      <alignment horizontal="center" vertical="top"/>
    </xf>
    <xf numFmtId="0" fontId="39" fillId="31" borderId="41" xfId="0" applyFont="1" applyFill="1" applyBorder="1" applyAlignment="1">
      <alignment horizontal="center" vertical="top"/>
    </xf>
    <xf numFmtId="0" fontId="39" fillId="31" borderId="41" xfId="0" applyFont="1" applyFill="1" applyBorder="1" applyAlignment="1">
      <alignment horizontal="center" vertical="top" wrapText="1"/>
    </xf>
    <xf numFmtId="0" fontId="39" fillId="48" borderId="41" xfId="0" applyFont="1" applyFill="1" applyBorder="1" applyAlignment="1">
      <alignment horizontal="center" vertical="top"/>
    </xf>
    <xf numFmtId="0" fontId="40" fillId="51" borderId="41" xfId="0" applyFont="1" applyFill="1" applyBorder="1" applyAlignment="1">
      <alignment horizontal="center" vertical="top"/>
    </xf>
    <xf numFmtId="0" fontId="40" fillId="0" borderId="41" xfId="0" applyFont="1" applyFill="1" applyBorder="1" applyAlignment="1">
      <alignment horizontal="center" vertical="top"/>
    </xf>
    <xf numFmtId="0" fontId="40" fillId="31" borderId="41" xfId="0" applyFont="1" applyFill="1" applyBorder="1" applyAlignment="1">
      <alignment horizontal="center" vertical="top"/>
    </xf>
    <xf numFmtId="4" fontId="39" fillId="50" borderId="43" xfId="99" applyNumberFormat="1" applyFont="1" applyFill="1" applyBorder="1" applyAlignment="1">
      <alignment wrapText="1"/>
    </xf>
    <xf numFmtId="4" fontId="39" fillId="31" borderId="44" xfId="99" applyNumberFormat="1" applyFont="1" applyFill="1" applyBorder="1" applyAlignment="1">
      <alignment wrapText="1"/>
    </xf>
    <xf numFmtId="178" fontId="39" fillId="31" borderId="44" xfId="99" applyNumberFormat="1" applyFont="1" applyFill="1" applyBorder="1" applyAlignment="1">
      <alignment wrapText="1"/>
    </xf>
    <xf numFmtId="4" fontId="39" fillId="48" borderId="44" xfId="99" applyNumberFormat="1" applyFont="1" applyFill="1" applyBorder="1" applyAlignment="1">
      <alignment wrapText="1"/>
    </xf>
    <xf numFmtId="4" fontId="40" fillId="51" borderId="44" xfId="99" applyNumberFormat="1" applyFont="1" applyFill="1" applyBorder="1" applyAlignment="1">
      <alignment wrapText="1"/>
    </xf>
    <xf numFmtId="4" fontId="40" fillId="0" borderId="44" xfId="99" applyNumberFormat="1" applyFont="1" applyFill="1" applyBorder="1" applyAlignment="1">
      <alignment wrapText="1"/>
    </xf>
    <xf numFmtId="178" fontId="40" fillId="0" borderId="44" xfId="99" applyNumberFormat="1" applyFont="1" applyFill="1" applyBorder="1" applyAlignment="1" applyProtection="1">
      <alignment wrapText="1"/>
      <protection locked="0"/>
    </xf>
    <xf numFmtId="4" fontId="40" fillId="51" borderId="44" xfId="99" applyNumberFormat="1" applyFont="1" applyFill="1" applyBorder="1" applyAlignment="1">
      <alignment wrapText="1"/>
    </xf>
    <xf numFmtId="178" fontId="40" fillId="0" borderId="44" xfId="99" applyNumberFormat="1" applyFont="1" applyFill="1" applyBorder="1" applyAlignment="1">
      <alignment wrapText="1"/>
    </xf>
    <xf numFmtId="178" fontId="39" fillId="48" borderId="44" xfId="99" applyNumberFormat="1" applyFont="1" applyFill="1" applyBorder="1" applyAlignment="1">
      <alignment wrapText="1"/>
    </xf>
    <xf numFmtId="178" fontId="40" fillId="51" borderId="44" xfId="99" applyNumberFormat="1" applyFont="1" applyFill="1" applyBorder="1" applyAlignment="1">
      <alignment wrapText="1"/>
    </xf>
    <xf numFmtId="4" fontId="40" fillId="33" borderId="44" xfId="99" applyNumberFormat="1" applyFont="1" applyFill="1" applyBorder="1" applyAlignment="1" applyProtection="1">
      <alignment wrapText="1"/>
      <protection locked="0"/>
    </xf>
    <xf numFmtId="4" fontId="40" fillId="0" borderId="44" xfId="99" applyNumberFormat="1" applyFont="1" applyFill="1" applyBorder="1" applyAlignment="1" applyProtection="1">
      <alignment wrapText="1"/>
      <protection locked="0"/>
    </xf>
    <xf numFmtId="4" fontId="25" fillId="0" borderId="41" xfId="0" applyNumberFormat="1" applyFont="1" applyFill="1" applyBorder="1" applyAlignment="1" applyProtection="1">
      <alignment/>
      <protection/>
    </xf>
    <xf numFmtId="4" fontId="23" fillId="0" borderId="41" xfId="0" applyNumberFormat="1" applyFont="1" applyFill="1" applyBorder="1" applyAlignment="1" applyProtection="1">
      <alignment/>
      <protection/>
    </xf>
    <xf numFmtId="0" fontId="26" fillId="52" borderId="45" xfId="0" applyNumberFormat="1" applyFont="1" applyFill="1" applyBorder="1" applyAlignment="1" applyProtection="1">
      <alignment horizontal="center" vertical="center" wrapText="1"/>
      <protection/>
    </xf>
    <xf numFmtId="0" fontId="26" fillId="52" borderId="46" xfId="0" applyNumberFormat="1" applyFont="1" applyFill="1" applyBorder="1" applyAlignment="1" applyProtection="1">
      <alignment horizontal="center" vertical="center" wrapText="1"/>
      <protection/>
    </xf>
    <xf numFmtId="4" fontId="27" fillId="48" borderId="46" xfId="0" applyNumberFormat="1" applyFont="1" applyFill="1" applyBorder="1" applyAlignment="1" applyProtection="1">
      <alignment horizontal="center" vertical="center" wrapText="1"/>
      <protection/>
    </xf>
    <xf numFmtId="4" fontId="26" fillId="52" borderId="46" xfId="0" applyNumberFormat="1" applyFont="1" applyFill="1" applyBorder="1" applyAlignment="1" applyProtection="1">
      <alignment horizontal="center" vertical="center" wrapText="1"/>
      <protection/>
    </xf>
    <xf numFmtId="4" fontId="27" fillId="48" borderId="47" xfId="0" applyNumberFormat="1" applyFont="1" applyFill="1" applyBorder="1" applyAlignment="1" applyProtection="1">
      <alignment horizontal="center" vertical="center" wrapText="1"/>
      <protection/>
    </xf>
    <xf numFmtId="0" fontId="39" fillId="50" borderId="48" xfId="0" applyFont="1" applyFill="1" applyBorder="1" applyAlignment="1">
      <alignment vertical="top"/>
    </xf>
    <xf numFmtId="0" fontId="39" fillId="31" borderId="49" xfId="0" applyFont="1" applyFill="1" applyBorder="1" applyAlignment="1">
      <alignment vertical="top"/>
    </xf>
    <xf numFmtId="0" fontId="39" fillId="31" borderId="49" xfId="0" applyFont="1" applyFill="1" applyBorder="1" applyAlignment="1">
      <alignment vertical="top" wrapText="1"/>
    </xf>
    <xf numFmtId="0" fontId="39" fillId="48" borderId="49" xfId="0" applyFont="1" applyFill="1" applyBorder="1" applyAlignment="1">
      <alignment vertical="top"/>
    </xf>
    <xf numFmtId="0" fontId="40" fillId="51" borderId="49" xfId="0" applyFont="1" applyFill="1" applyBorder="1" applyAlignment="1">
      <alignment vertical="top"/>
    </xf>
    <xf numFmtId="0" fontId="40" fillId="0" borderId="49" xfId="0" applyFont="1" applyFill="1" applyBorder="1" applyAlignment="1">
      <alignment vertical="top"/>
    </xf>
    <xf numFmtId="0" fontId="40" fillId="31" borderId="49" xfId="0" applyFont="1" applyFill="1" applyBorder="1" applyAlignment="1">
      <alignment vertical="top"/>
    </xf>
    <xf numFmtId="0" fontId="24" fillId="0" borderId="50" xfId="0" applyNumberFormat="1" applyFont="1" applyFill="1" applyBorder="1" applyAlignment="1" applyProtection="1">
      <alignment horizontal="center"/>
      <protection/>
    </xf>
    <xf numFmtId="0" fontId="24" fillId="0" borderId="51" xfId="0" applyNumberFormat="1" applyFont="1" applyFill="1" applyBorder="1" applyAlignment="1" applyProtection="1">
      <alignment horizontal="center"/>
      <protection/>
    </xf>
    <xf numFmtId="0" fontId="40" fillId="0" borderId="49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41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41" xfId="0" applyNumberFormat="1" applyFont="1" applyFill="1" applyBorder="1" applyAlignment="1" applyProtection="1">
      <alignment vertical="top" wrapText="1"/>
      <protection locked="0"/>
    </xf>
    <xf numFmtId="0" fontId="40" fillId="0" borderId="41" xfId="0" applyNumberFormat="1" applyFont="1" applyFill="1" applyBorder="1" applyAlignment="1" applyProtection="1">
      <alignment vertical="center" wrapText="1"/>
      <protection locked="0"/>
    </xf>
    <xf numFmtId="0" fontId="40" fillId="0" borderId="41" xfId="0" applyFont="1" applyFill="1" applyBorder="1" applyAlignment="1" applyProtection="1">
      <alignment horizontal="center" vertical="top"/>
      <protection locked="0"/>
    </xf>
    <xf numFmtId="3" fontId="55" fillId="53" borderId="51" xfId="21" applyNumberFormat="1" applyFill="1" applyBorder="1" applyAlignment="1">
      <alignment horizontal="right"/>
    </xf>
    <xf numFmtId="3" fontId="55" fillId="53" borderId="52" xfId="21" applyNumberFormat="1" applyFill="1" applyBorder="1" applyAlignment="1">
      <alignment horizontal="right"/>
    </xf>
    <xf numFmtId="0" fontId="55" fillId="9" borderId="53" xfId="22" applyFill="1" applyBorder="1" applyAlignment="1">
      <alignment horizontal="left"/>
    </xf>
    <xf numFmtId="0" fontId="55" fillId="9" borderId="54" xfId="22" applyNumberFormat="1" applyFill="1" applyBorder="1" applyAlignment="1" applyProtection="1">
      <alignment/>
      <protection/>
    </xf>
    <xf numFmtId="3" fontId="55" fillId="9" borderId="51" xfId="22" applyNumberFormat="1" applyFill="1" applyBorder="1" applyAlignment="1" applyProtection="1">
      <alignment horizontal="right" wrapText="1"/>
      <protection/>
    </xf>
    <xf numFmtId="3" fontId="55" fillId="9" borderId="52" xfId="22" applyNumberFormat="1" applyFill="1" applyBorder="1" applyAlignment="1" applyProtection="1">
      <alignment horizontal="right" wrapText="1"/>
      <protection/>
    </xf>
    <xf numFmtId="0" fontId="3" fillId="52" borderId="14" xfId="32" applyNumberFormat="1" applyFill="1" applyBorder="1" applyAlignment="1" applyProtection="1">
      <alignment horizontal="center" wrapText="1"/>
      <protection/>
    </xf>
    <xf numFmtId="0" fontId="3" fillId="52" borderId="14" xfId="32" applyNumberFormat="1" applyFill="1" applyBorder="1" applyAlignment="1" applyProtection="1">
      <alignment horizontal="center" vertical="center" wrapText="1"/>
      <protection/>
    </xf>
    <xf numFmtId="3" fontId="3" fillId="52" borderId="14" xfId="32" applyNumberFormat="1" applyFill="1" applyBorder="1" applyAlignment="1" applyProtection="1">
      <alignment horizontal="right" wrapText="1"/>
      <protection/>
    </xf>
    <xf numFmtId="0" fontId="3" fillId="52" borderId="55" xfId="32" applyNumberFormat="1" applyFill="1" applyBorder="1" applyAlignment="1" applyProtection="1">
      <alignment horizontal="center" wrapText="1"/>
      <protection/>
    </xf>
    <xf numFmtId="0" fontId="3" fillId="52" borderId="56" xfId="32" applyNumberFormat="1" applyFill="1" applyBorder="1" applyAlignment="1" applyProtection="1">
      <alignment horizontal="center" vertical="center" wrapText="1"/>
      <protection/>
    </xf>
    <xf numFmtId="0" fontId="3" fillId="52" borderId="57" xfId="32" applyNumberFormat="1" applyFill="1" applyBorder="1" applyAlignment="1" applyProtection="1">
      <alignment horizontal="center" wrapText="1"/>
      <protection/>
    </xf>
    <xf numFmtId="0" fontId="3" fillId="52" borderId="58" xfId="32" applyNumberFormat="1" applyFill="1" applyBorder="1" applyAlignment="1" applyProtection="1">
      <alignment horizontal="center" vertical="center" wrapText="1"/>
      <protection/>
    </xf>
    <xf numFmtId="3" fontId="3" fillId="52" borderId="59" xfId="32" applyNumberFormat="1" applyFill="1" applyBorder="1" applyAlignment="1">
      <alignment horizontal="right"/>
    </xf>
    <xf numFmtId="3" fontId="3" fillId="52" borderId="60" xfId="32" applyNumberFormat="1" applyFill="1" applyBorder="1" applyAlignment="1" applyProtection="1">
      <alignment horizontal="right" wrapText="1"/>
      <protection/>
    </xf>
    <xf numFmtId="0" fontId="3" fillId="52" borderId="14" xfId="32" applyNumberFormat="1" applyFill="1" applyBorder="1" applyAlignment="1" applyProtection="1">
      <alignment/>
      <protection/>
    </xf>
    <xf numFmtId="0" fontId="3" fillId="52" borderId="61" xfId="32" applyNumberFormat="1" applyFill="1" applyBorder="1" applyAlignment="1" applyProtection="1">
      <alignment/>
      <protection/>
    </xf>
    <xf numFmtId="3" fontId="55" fillId="53" borderId="41" xfId="34" applyNumberFormat="1" applyFill="1" applyBorder="1" applyAlignment="1">
      <alignment horizontal="right"/>
    </xf>
    <xf numFmtId="3" fontId="55" fillId="53" borderId="62" xfId="34" applyNumberFormat="1" applyFill="1" applyBorder="1" applyAlignment="1">
      <alignment horizontal="right"/>
    </xf>
    <xf numFmtId="3" fontId="3" fillId="53" borderId="59" xfId="32" applyNumberFormat="1" applyFill="1" applyBorder="1" applyAlignment="1">
      <alignment horizontal="right"/>
    </xf>
    <xf numFmtId="3" fontId="3" fillId="53" borderId="60" xfId="32" applyNumberFormat="1" applyFill="1" applyBorder="1" applyAlignment="1">
      <alignment horizontal="right"/>
    </xf>
    <xf numFmtId="0" fontId="40" fillId="53" borderId="49" xfId="0" applyFont="1" applyFill="1" applyBorder="1" applyAlignment="1">
      <alignment vertical="top"/>
    </xf>
    <xf numFmtId="0" fontId="40" fillId="53" borderId="41" xfId="0" applyFont="1" applyFill="1" applyBorder="1" applyAlignment="1">
      <alignment horizontal="center" vertical="top"/>
    </xf>
    <xf numFmtId="4" fontId="40" fillId="53" borderId="44" xfId="99" applyNumberFormat="1" applyFont="1" applyFill="1" applyBorder="1" applyAlignment="1">
      <alignment wrapText="1"/>
    </xf>
    <xf numFmtId="0" fontId="40" fillId="54" borderId="49" xfId="0" applyFont="1" applyFill="1" applyBorder="1" applyAlignment="1">
      <alignment vertical="top"/>
    </xf>
    <xf numFmtId="0" fontId="40" fillId="54" borderId="41" xfId="0" applyFont="1" applyFill="1" applyBorder="1" applyAlignment="1">
      <alignment horizontal="center" vertical="top"/>
    </xf>
    <xf numFmtId="0" fontId="40" fillId="54" borderId="41" xfId="0" applyFont="1" applyFill="1" applyBorder="1" applyAlignment="1">
      <alignment vertical="top" wrapText="1"/>
    </xf>
    <xf numFmtId="179" fontId="40" fillId="54" borderId="44" xfId="99" applyNumberFormat="1" applyFont="1" applyFill="1" applyBorder="1" applyAlignment="1">
      <alignment wrapText="1"/>
    </xf>
    <xf numFmtId="0" fontId="40" fillId="54" borderId="49" xfId="0" applyFont="1" applyFill="1" applyBorder="1" applyAlignment="1" applyProtection="1">
      <alignment vertical="top"/>
      <protection locked="0"/>
    </xf>
    <xf numFmtId="0" fontId="40" fillId="54" borderId="41" xfId="0" applyFont="1" applyFill="1" applyBorder="1" applyAlignment="1" applyProtection="1">
      <alignment horizontal="center" vertical="top"/>
      <protection locked="0"/>
    </xf>
    <xf numFmtId="0" fontId="40" fillId="54" borderId="41" xfId="0" applyFont="1" applyFill="1" applyBorder="1" applyAlignment="1" applyProtection="1">
      <alignment vertical="top" wrapText="1"/>
      <protection locked="0"/>
    </xf>
    <xf numFmtId="178" fontId="40" fillId="54" borderId="44" xfId="99" applyNumberFormat="1" applyFont="1" applyFill="1" applyBorder="1" applyAlignment="1" applyProtection="1">
      <alignment wrapText="1"/>
      <protection locked="0"/>
    </xf>
    <xf numFmtId="0" fontId="39" fillId="51" borderId="49" xfId="0" applyFont="1" applyFill="1" applyBorder="1" applyAlignment="1">
      <alignment vertical="top"/>
    </xf>
    <xf numFmtId="0" fontId="39" fillId="51" borderId="41" xfId="0" applyFont="1" applyFill="1" applyBorder="1" applyAlignment="1">
      <alignment horizontal="center" vertical="top"/>
    </xf>
    <xf numFmtId="0" fontId="39" fillId="51" borderId="41" xfId="0" applyFont="1" applyFill="1" applyBorder="1" applyAlignment="1">
      <alignment vertical="top" wrapText="1"/>
    </xf>
    <xf numFmtId="4" fontId="39" fillId="51" borderId="44" xfId="99" applyNumberFormat="1" applyFont="1" applyFill="1" applyBorder="1" applyAlignment="1">
      <alignment wrapText="1"/>
    </xf>
    <xf numFmtId="0" fontId="39" fillId="53" borderId="49" xfId="0" applyFont="1" applyFill="1" applyBorder="1" applyAlignment="1">
      <alignment vertical="top"/>
    </xf>
    <xf numFmtId="0" fontId="39" fillId="53" borderId="41" xfId="0" applyFont="1" applyFill="1" applyBorder="1" applyAlignment="1">
      <alignment horizontal="center" vertical="top"/>
    </xf>
    <xf numFmtId="0" fontId="39" fillId="53" borderId="41" xfId="0" applyFont="1" applyFill="1" applyBorder="1" applyAlignment="1">
      <alignment vertical="top" wrapText="1"/>
    </xf>
    <xf numFmtId="178" fontId="39" fillId="53" borderId="44" xfId="99" applyNumberFormat="1" applyFont="1" applyFill="1" applyBorder="1" applyAlignment="1">
      <alignment wrapText="1"/>
    </xf>
    <xf numFmtId="179" fontId="39" fillId="53" borderId="44" xfId="99" applyNumberFormat="1" applyFont="1" applyFill="1" applyBorder="1" applyAlignment="1">
      <alignment wrapText="1"/>
    </xf>
    <xf numFmtId="4" fontId="39" fillId="53" borderId="44" xfId="99" applyNumberFormat="1" applyFont="1" applyFill="1" applyBorder="1" applyAlignment="1">
      <alignment wrapText="1"/>
    </xf>
    <xf numFmtId="0" fontId="48" fillId="0" borderId="51" xfId="0" applyNumberFormat="1" applyFont="1" applyFill="1" applyBorder="1" applyAlignment="1" applyProtection="1">
      <alignment wrapText="1"/>
      <protection/>
    </xf>
    <xf numFmtId="4" fontId="48" fillId="0" borderId="51" xfId="0" applyNumberFormat="1" applyFont="1" applyFill="1" applyBorder="1" applyAlignment="1" applyProtection="1">
      <alignment/>
      <protection/>
    </xf>
    <xf numFmtId="49" fontId="48" fillId="0" borderId="51" xfId="0" applyNumberFormat="1" applyFont="1" applyFill="1" applyBorder="1" applyAlignment="1" applyProtection="1">
      <alignment horizontal="right"/>
      <protection/>
    </xf>
    <xf numFmtId="4" fontId="21" fillId="0" borderId="26" xfId="0" applyNumberFormat="1" applyFont="1" applyBorder="1" applyAlignment="1">
      <alignment/>
    </xf>
    <xf numFmtId="3" fontId="21" fillId="0" borderId="40" xfId="0" applyNumberFormat="1" applyFont="1" applyBorder="1" applyAlignment="1">
      <alignment horizontal="right" vertical="center" wrapText="1"/>
    </xf>
    <xf numFmtId="4" fontId="21" fillId="0" borderId="33" xfId="0" applyNumberFormat="1" applyFont="1" applyBorder="1" applyAlignment="1">
      <alignment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5" fillId="0" borderId="63" xfId="0" applyNumberFormat="1" applyFont="1" applyFill="1" applyBorder="1" applyAlignment="1" applyProtection="1">
      <alignment vertical="center" wrapText="1"/>
      <protection/>
    </xf>
    <xf numFmtId="0" fontId="25" fillId="0" borderId="63" xfId="0" applyNumberFormat="1" applyFont="1" applyFill="1" applyBorder="1" applyAlignment="1" applyProtection="1">
      <alignment horizontal="center" vertical="center" wrapText="1"/>
      <protection/>
    </xf>
    <xf numFmtId="4" fontId="27" fillId="0" borderId="63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5" fillId="0" borderId="63" xfId="0" applyNumberFormat="1" applyFont="1" applyFill="1" applyBorder="1" applyAlignment="1" applyProtection="1">
      <alignment/>
      <protection/>
    </xf>
    <xf numFmtId="0" fontId="21" fillId="0" borderId="22" xfId="0" applyFont="1" applyBorder="1" applyAlignment="1">
      <alignment horizontal="right"/>
    </xf>
    <xf numFmtId="1" fontId="21" fillId="0" borderId="64" xfId="0" applyNumberFormat="1" applyFont="1" applyBorder="1" applyAlignment="1">
      <alignment horizontal="left" wrapText="1"/>
    </xf>
    <xf numFmtId="4" fontId="55" fillId="53" borderId="41" xfId="21" applyNumberFormat="1" applyFill="1" applyBorder="1" applyAlignment="1">
      <alignment horizontal="right"/>
    </xf>
    <xf numFmtId="4" fontId="55" fillId="53" borderId="51" xfId="21" applyNumberFormat="1" applyFill="1" applyBorder="1" applyAlignment="1">
      <alignment horizontal="right"/>
    </xf>
    <xf numFmtId="4" fontId="55" fillId="9" borderId="46" xfId="22" applyNumberFormat="1" applyFill="1" applyBorder="1" applyAlignment="1">
      <alignment horizontal="right"/>
    </xf>
    <xf numFmtId="4" fontId="55" fillId="9" borderId="41" xfId="22" applyNumberFormat="1" applyFill="1" applyBorder="1" applyAlignment="1" applyProtection="1">
      <alignment horizontal="right" wrapText="1"/>
      <protection/>
    </xf>
    <xf numFmtId="4" fontId="55" fillId="53" borderId="46" xfId="21" applyNumberFormat="1" applyFill="1" applyBorder="1" applyAlignment="1" applyProtection="1">
      <alignment horizontal="right" wrapText="1"/>
      <protection/>
    </xf>
    <xf numFmtId="4" fontId="55" fillId="9" borderId="47" xfId="22" applyNumberFormat="1" applyFill="1" applyBorder="1" applyAlignment="1">
      <alignment horizontal="right"/>
    </xf>
    <xf numFmtId="4" fontId="55" fillId="9" borderId="62" xfId="22" applyNumberFormat="1" applyFill="1" applyBorder="1" applyAlignment="1" applyProtection="1">
      <alignment horizontal="right" wrapText="1"/>
      <protection/>
    </xf>
    <xf numFmtId="2" fontId="55" fillId="53" borderId="62" xfId="21" applyNumberFormat="1" applyFill="1" applyBorder="1" applyAlignment="1">
      <alignment horizontal="right"/>
    </xf>
    <xf numFmtId="1" fontId="21" fillId="0" borderId="65" xfId="0" applyNumberFormat="1" applyFont="1" applyBorder="1" applyAlignment="1">
      <alignment horizontal="left" wrapText="1"/>
    </xf>
    <xf numFmtId="4" fontId="3" fillId="52" borderId="14" xfId="32" applyNumberFormat="1" applyFill="1" applyBorder="1" applyAlignment="1" applyProtection="1">
      <alignment horizontal="right" wrapText="1"/>
      <protection/>
    </xf>
    <xf numFmtId="2" fontId="3" fillId="52" borderId="57" xfId="32" applyNumberFormat="1" applyFill="1" applyBorder="1" applyAlignment="1" applyProtection="1">
      <alignment horizontal="right" wrapText="1"/>
      <protection/>
    </xf>
    <xf numFmtId="2" fontId="3" fillId="52" borderId="59" xfId="32" applyNumberFormat="1" applyFill="1" applyBorder="1" applyAlignment="1">
      <alignment horizontal="right"/>
    </xf>
    <xf numFmtId="49" fontId="48" fillId="0" borderId="51" xfId="0" applyNumberFormat="1" applyFont="1" applyFill="1" applyBorder="1" applyAlignment="1" applyProtection="1">
      <alignment horizontal="right"/>
      <protection locked="0"/>
    </xf>
    <xf numFmtId="2" fontId="55" fillId="53" borderId="47" xfId="21" applyNumberFormat="1" applyFill="1" applyBorder="1" applyAlignment="1" applyProtection="1">
      <alignment horizontal="right" vertical="center" wrapText="1"/>
      <protection/>
    </xf>
    <xf numFmtId="2" fontId="48" fillId="0" borderId="51" xfId="0" applyNumberFormat="1" applyFont="1" applyFill="1" applyBorder="1" applyAlignment="1" applyProtection="1">
      <alignment/>
      <protection locked="0"/>
    </xf>
    <xf numFmtId="0" fontId="55" fillId="53" borderId="66" xfId="34" applyNumberFormat="1" applyFill="1" applyBorder="1" applyAlignment="1" applyProtection="1">
      <alignment horizontal="left" wrapText="1"/>
      <protection/>
    </xf>
    <xf numFmtId="0" fontId="55" fillId="53" borderId="37" xfId="34" applyNumberFormat="1" applyFill="1" applyBorder="1" applyAlignment="1" applyProtection="1">
      <alignment wrapText="1"/>
      <protection/>
    </xf>
    <xf numFmtId="0" fontId="55" fillId="53" borderId="66" xfId="34" applyNumberFormat="1" applyFill="1" applyBorder="1" applyAlignment="1" applyProtection="1" quotePrefix="1">
      <alignment horizontal="left" wrapText="1"/>
      <protection/>
    </xf>
    <xf numFmtId="2" fontId="3" fillId="52" borderId="67" xfId="32" applyNumberFormat="1" applyFill="1" applyBorder="1" applyAlignment="1" quotePrefix="1">
      <alignment horizontal="center" vertical="center" wrapText="1"/>
    </xf>
    <xf numFmtId="2" fontId="3" fillId="52" borderId="55" xfId="32" applyNumberForma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5" fillId="53" borderId="68" xfId="21" applyFill="1" applyBorder="1" applyAlignment="1" quotePrefix="1">
      <alignment horizontal="left"/>
    </xf>
    <xf numFmtId="0" fontId="55" fillId="53" borderId="69" xfId="21" applyNumberFormat="1" applyFill="1" applyBorder="1" applyAlignment="1" applyProtection="1">
      <alignment/>
      <protection/>
    </xf>
    <xf numFmtId="0" fontId="55" fillId="9" borderId="66" xfId="22" applyNumberFormat="1" applyFill="1" applyBorder="1" applyAlignment="1" applyProtection="1" quotePrefix="1">
      <alignment horizontal="left" wrapText="1"/>
      <protection/>
    </xf>
    <xf numFmtId="0" fontId="55" fillId="9" borderId="37" xfId="22" applyNumberFormat="1" applyFill="1" applyBorder="1" applyAlignment="1" applyProtection="1">
      <alignment wrapText="1"/>
      <protection/>
    </xf>
    <xf numFmtId="0" fontId="55" fillId="9" borderId="68" xfId="22" applyFill="1" applyBorder="1" applyAlignment="1" quotePrefix="1">
      <alignment horizontal="left"/>
    </xf>
    <xf numFmtId="0" fontId="55" fillId="9" borderId="69" xfId="22" applyNumberFormat="1" applyFill="1" applyBorder="1" applyAlignment="1" applyProtection="1">
      <alignment/>
      <protection/>
    </xf>
    <xf numFmtId="0" fontId="55" fillId="53" borderId="53" xfId="21" applyNumberFormat="1" applyFill="1" applyBorder="1" applyAlignment="1" applyProtection="1">
      <alignment horizontal="left" wrapText="1"/>
      <protection/>
    </xf>
    <xf numFmtId="0" fontId="55" fillId="53" borderId="54" xfId="21" applyNumberFormat="1" applyFill="1" applyBorder="1" applyAlignment="1" applyProtection="1">
      <alignment wrapText="1"/>
      <protection/>
    </xf>
    <xf numFmtId="0" fontId="55" fillId="53" borderId="54" xfId="21" applyNumberFormat="1" applyFill="1" applyBorder="1" applyAlignment="1" applyProtection="1">
      <alignment/>
      <protection/>
    </xf>
    <xf numFmtId="2" fontId="3" fillId="52" borderId="70" xfId="32" applyNumberFormat="1" applyFill="1" applyBorder="1" applyAlignment="1" quotePrefix="1">
      <alignment horizontal="center" vertical="center" wrapText="1"/>
    </xf>
    <xf numFmtId="2" fontId="3" fillId="52" borderId="71" xfId="32" applyNumberFormat="1" applyFill="1" applyBorder="1" applyAlignment="1" applyProtection="1">
      <alignment horizontal="center" vertical="center"/>
      <protection/>
    </xf>
    <xf numFmtId="2" fontId="3" fillId="52" borderId="72" xfId="32" applyNumberFormat="1" applyFill="1" applyBorder="1" applyAlignment="1" applyProtection="1">
      <alignment horizontal="center" vertical="center"/>
      <protection/>
    </xf>
    <xf numFmtId="0" fontId="55" fillId="53" borderId="66" xfId="21" applyNumberFormat="1" applyFill="1" applyBorder="1" applyAlignment="1" applyProtection="1">
      <alignment horizontal="left" wrapText="1"/>
      <protection/>
    </xf>
    <xf numFmtId="0" fontId="55" fillId="53" borderId="37" xfId="21" applyNumberFormat="1" applyFill="1" applyBorder="1" applyAlignment="1" applyProtection="1">
      <alignment wrapText="1"/>
      <protection/>
    </xf>
    <xf numFmtId="0" fontId="55" fillId="53" borderId="37" xfId="21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2" borderId="14" xfId="32" applyNumberFormat="1" applyFill="1" applyBorder="1" applyAlignment="1" applyProtection="1" quotePrefix="1">
      <alignment horizontal="left" wrapText="1"/>
      <protection/>
    </xf>
    <xf numFmtId="0" fontId="3" fillId="52" borderId="14" xfId="32" applyNumberFormat="1" applyFill="1" applyBorder="1" applyAlignment="1" applyProtection="1">
      <alignment wrapText="1"/>
      <protection/>
    </xf>
    <xf numFmtId="2" fontId="3" fillId="52" borderId="73" xfId="32" applyNumberFormat="1" applyFill="1" applyBorder="1" applyAlignment="1" quotePrefix="1">
      <alignment horizontal="center" vertical="center" wrapText="1"/>
    </xf>
    <xf numFmtId="2" fontId="3" fillId="52" borderId="14" xfId="32" applyNumberForma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53" borderId="74" xfId="32" applyNumberFormat="1" applyFill="1" applyBorder="1" applyAlignment="1" applyProtection="1" quotePrefix="1">
      <alignment horizontal="left" wrapText="1"/>
      <protection/>
    </xf>
    <xf numFmtId="0" fontId="3" fillId="53" borderId="59" xfId="32" applyNumberFormat="1" applyFill="1" applyBorder="1" applyAlignment="1" applyProtection="1">
      <alignment wrapText="1"/>
      <protection/>
    </xf>
    <xf numFmtId="0" fontId="3" fillId="52" borderId="74" xfId="32" applyNumberFormat="1" applyFill="1" applyBorder="1" applyAlignment="1" applyProtection="1">
      <alignment horizontal="left" wrapText="1"/>
      <protection/>
    </xf>
    <xf numFmtId="0" fontId="3" fillId="52" borderId="59" xfId="32" applyNumberFormat="1" applyFill="1" applyBorder="1" applyAlignment="1" applyProtection="1">
      <alignment wrapText="1"/>
      <protection/>
    </xf>
    <xf numFmtId="0" fontId="3" fillId="52" borderId="59" xfId="32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34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75" xfId="0" applyNumberFormat="1" applyFont="1" applyFill="1" applyBorder="1" applyAlignment="1" applyProtection="1" quotePrefix="1">
      <alignment horizontal="left" wrapText="1"/>
      <protection/>
    </xf>
    <xf numFmtId="0" fontId="35" fillId="0" borderId="75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2292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2292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773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773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70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210" t="s">
        <v>169</v>
      </c>
      <c r="B1" s="210"/>
      <c r="C1" s="210"/>
      <c r="D1" s="210"/>
      <c r="E1" s="210"/>
      <c r="F1" s="210"/>
      <c r="G1" s="210"/>
      <c r="H1" s="210"/>
    </row>
    <row r="2" spans="1:8" s="66" customFormat="1" ht="26.25" customHeight="1">
      <c r="A2" s="210" t="s">
        <v>35</v>
      </c>
      <c r="B2" s="210"/>
      <c r="C2" s="210"/>
      <c r="D2" s="210"/>
      <c r="E2" s="210"/>
      <c r="F2" s="210"/>
      <c r="G2" s="211"/>
      <c r="H2" s="211"/>
    </row>
    <row r="3" spans="1:8" ht="25.5" customHeight="1">
      <c r="A3" s="210"/>
      <c r="B3" s="210"/>
      <c r="C3" s="210"/>
      <c r="D3" s="210"/>
      <c r="E3" s="210"/>
      <c r="F3" s="210"/>
      <c r="G3" s="210"/>
      <c r="H3" s="212"/>
    </row>
    <row r="4" spans="1:5" ht="9" customHeight="1" thickBot="1">
      <c r="A4" s="67"/>
      <c r="B4" s="68"/>
      <c r="C4" s="68"/>
      <c r="D4" s="68"/>
      <c r="E4" s="68"/>
    </row>
    <row r="5" spans="1:9" ht="27.75" customHeight="1" thickBot="1" thickTop="1">
      <c r="A5" s="222"/>
      <c r="B5" s="223"/>
      <c r="C5" s="223"/>
      <c r="D5" s="223"/>
      <c r="E5" s="224"/>
      <c r="F5" s="140" t="s">
        <v>98</v>
      </c>
      <c r="G5" s="140" t="s">
        <v>97</v>
      </c>
      <c r="H5" s="141" t="s">
        <v>99</v>
      </c>
      <c r="I5" s="75"/>
    </row>
    <row r="6" spans="1:9" ht="27.75" customHeight="1" thickTop="1">
      <c r="A6" s="219" t="s">
        <v>36</v>
      </c>
      <c r="B6" s="220"/>
      <c r="C6" s="220"/>
      <c r="D6" s="220"/>
      <c r="E6" s="221"/>
      <c r="F6" s="194">
        <v>12350572</v>
      </c>
      <c r="G6" s="194">
        <v>12621334</v>
      </c>
      <c r="H6" s="203">
        <v>12876297</v>
      </c>
      <c r="I6" s="75"/>
    </row>
    <row r="7" spans="1:8" ht="22.5" customHeight="1">
      <c r="A7" s="225" t="s">
        <v>0</v>
      </c>
      <c r="B7" s="226"/>
      <c r="C7" s="226"/>
      <c r="D7" s="226"/>
      <c r="E7" s="227"/>
      <c r="F7" s="190">
        <v>12350572</v>
      </c>
      <c r="G7" s="190">
        <v>12621334</v>
      </c>
      <c r="H7" s="197">
        <v>12876297</v>
      </c>
    </row>
    <row r="8" spans="1:8" ht="22.5" customHeight="1" thickBot="1">
      <c r="A8" s="213" t="s">
        <v>1</v>
      </c>
      <c r="B8" s="214"/>
      <c r="C8" s="214"/>
      <c r="D8" s="214"/>
      <c r="E8" s="214"/>
      <c r="F8" s="134">
        <v>0</v>
      </c>
      <c r="G8" s="191">
        <v>0</v>
      </c>
      <c r="H8" s="135">
        <v>0</v>
      </c>
    </row>
    <row r="9" spans="1:8" ht="22.5" customHeight="1">
      <c r="A9" s="136" t="s">
        <v>37</v>
      </c>
      <c r="B9" s="137"/>
      <c r="C9" s="137"/>
      <c r="D9" s="137"/>
      <c r="E9" s="137"/>
      <c r="F9" s="192">
        <v>12365572</v>
      </c>
      <c r="G9" s="192">
        <v>12621334</v>
      </c>
      <c r="H9" s="195">
        <v>12876297</v>
      </c>
    </row>
    <row r="10" spans="1:8" ht="22.5" customHeight="1">
      <c r="A10" s="215" t="s">
        <v>2</v>
      </c>
      <c r="B10" s="216"/>
      <c r="C10" s="216"/>
      <c r="D10" s="216"/>
      <c r="E10" s="216"/>
      <c r="F10" s="193">
        <v>12324972</v>
      </c>
      <c r="G10" s="193">
        <v>12584234</v>
      </c>
      <c r="H10" s="196">
        <v>12837197</v>
      </c>
    </row>
    <row r="11" spans="1:8" ht="22.5" customHeight="1" thickBot="1">
      <c r="A11" s="217" t="s">
        <v>3</v>
      </c>
      <c r="B11" s="218"/>
      <c r="C11" s="218"/>
      <c r="D11" s="218"/>
      <c r="E11" s="218"/>
      <c r="F11" s="138">
        <v>40600</v>
      </c>
      <c r="G11" s="138">
        <v>37100</v>
      </c>
      <c r="H11" s="139">
        <v>39100</v>
      </c>
    </row>
    <row r="12" spans="1:8" ht="22.5" customHeight="1" thickBot="1" thickTop="1">
      <c r="A12" s="230" t="s">
        <v>4</v>
      </c>
      <c r="B12" s="231"/>
      <c r="C12" s="231"/>
      <c r="D12" s="231"/>
      <c r="E12" s="231"/>
      <c r="F12" s="199">
        <f>+F6-F9</f>
        <v>-15000</v>
      </c>
      <c r="G12" s="142">
        <v>0</v>
      </c>
      <c r="H12" s="142">
        <v>0</v>
      </c>
    </row>
    <row r="13" spans="1:8" ht="25.5" customHeight="1" thickBot="1" thickTop="1">
      <c r="A13" s="210"/>
      <c r="B13" s="234"/>
      <c r="C13" s="234"/>
      <c r="D13" s="234"/>
      <c r="E13" s="234"/>
      <c r="F13" s="212"/>
      <c r="G13" s="212"/>
      <c r="H13" s="212"/>
    </row>
    <row r="14" spans="1:8" ht="27.75" customHeight="1" thickBot="1">
      <c r="A14" s="208"/>
      <c r="B14" s="209"/>
      <c r="C14" s="209"/>
      <c r="D14" s="209"/>
      <c r="E14" s="209"/>
      <c r="F14" s="143" t="s">
        <v>98</v>
      </c>
      <c r="G14" s="143" t="s">
        <v>97</v>
      </c>
      <c r="H14" s="144" t="s">
        <v>99</v>
      </c>
    </row>
    <row r="15" spans="1:8" ht="27.75" customHeight="1" thickBot="1" thickTop="1">
      <c r="A15" s="237" t="s">
        <v>144</v>
      </c>
      <c r="B15" s="238"/>
      <c r="C15" s="238"/>
      <c r="D15" s="238"/>
      <c r="E15" s="239"/>
      <c r="F15" s="200">
        <v>15000</v>
      </c>
      <c r="G15" s="145"/>
      <c r="H15" s="146"/>
    </row>
    <row r="16" spans="1:8" ht="32.25" customHeight="1" thickBot="1" thickTop="1">
      <c r="A16" s="237" t="s">
        <v>142</v>
      </c>
      <c r="B16" s="238"/>
      <c r="C16" s="238"/>
      <c r="D16" s="238"/>
      <c r="E16" s="239"/>
      <c r="F16" s="201">
        <v>15000</v>
      </c>
      <c r="G16" s="147">
        <v>0</v>
      </c>
      <c r="H16" s="148">
        <v>0</v>
      </c>
    </row>
    <row r="17" spans="1:8" s="61" customFormat="1" ht="25.5" customHeight="1" thickBot="1">
      <c r="A17" s="240"/>
      <c r="B17" s="234"/>
      <c r="C17" s="234"/>
      <c r="D17" s="234"/>
      <c r="E17" s="234"/>
      <c r="F17" s="212"/>
      <c r="G17" s="212"/>
      <c r="H17" s="212"/>
    </row>
    <row r="18" spans="1:8" s="61" customFormat="1" ht="27.75" customHeight="1" thickBot="1">
      <c r="A18" s="208"/>
      <c r="B18" s="209"/>
      <c r="C18" s="209"/>
      <c r="D18" s="209"/>
      <c r="E18" s="209"/>
      <c r="F18" s="143" t="s">
        <v>98</v>
      </c>
      <c r="G18" s="143" t="s">
        <v>97</v>
      </c>
      <c r="H18" s="144" t="s">
        <v>99</v>
      </c>
    </row>
    <row r="19" spans="1:8" s="61" customFormat="1" ht="22.5" customHeight="1" thickTop="1">
      <c r="A19" s="205" t="s">
        <v>5</v>
      </c>
      <c r="B19" s="206"/>
      <c r="C19" s="206"/>
      <c r="D19" s="206"/>
      <c r="E19" s="206"/>
      <c r="F19" s="151"/>
      <c r="G19" s="151"/>
      <c r="H19" s="152"/>
    </row>
    <row r="20" spans="1:8" s="61" customFormat="1" ht="22.5" customHeight="1">
      <c r="A20" s="205" t="s">
        <v>6</v>
      </c>
      <c r="B20" s="206"/>
      <c r="C20" s="206"/>
      <c r="D20" s="206"/>
      <c r="E20" s="206"/>
      <c r="F20" s="151"/>
      <c r="G20" s="151"/>
      <c r="H20" s="152"/>
    </row>
    <row r="21" spans="1:8" s="61" customFormat="1" ht="22.5" customHeight="1" thickBot="1">
      <c r="A21" s="207" t="s">
        <v>7</v>
      </c>
      <c r="B21" s="206"/>
      <c r="C21" s="206"/>
      <c r="D21" s="206"/>
      <c r="E21" s="206"/>
      <c r="F21" s="151"/>
      <c r="G21" s="151"/>
      <c r="H21" s="152"/>
    </row>
    <row r="22" spans="1:8" s="61" customFormat="1" ht="15" customHeight="1" thickBot="1" thickTop="1">
      <c r="A22" s="232"/>
      <c r="B22" s="233"/>
      <c r="C22" s="233"/>
      <c r="D22" s="233"/>
      <c r="E22" s="233"/>
      <c r="F22" s="149"/>
      <c r="G22" s="149"/>
      <c r="H22" s="150"/>
    </row>
    <row r="23" spans="1:8" s="61" customFormat="1" ht="31.5" customHeight="1" thickBot="1" thickTop="1">
      <c r="A23" s="235" t="s">
        <v>141</v>
      </c>
      <c r="B23" s="236"/>
      <c r="C23" s="236"/>
      <c r="D23" s="236"/>
      <c r="E23" s="236"/>
      <c r="F23" s="153">
        <f>SUM(F12,F16,F21)</f>
        <v>0</v>
      </c>
      <c r="G23" s="153">
        <f>SUM(G12,G16,G21)</f>
        <v>0</v>
      </c>
      <c r="H23" s="154">
        <f>SUM(H12,H16,H21)</f>
        <v>0</v>
      </c>
    </row>
    <row r="24" spans="1:5" s="61" customFormat="1" ht="18" customHeight="1">
      <c r="A24" s="69"/>
      <c r="B24" s="68"/>
      <c r="C24" s="68"/>
      <c r="D24" s="68"/>
      <c r="E24" s="68"/>
    </row>
    <row r="26" spans="1:8" ht="36.75" customHeight="1">
      <c r="A26" s="228" t="s">
        <v>143</v>
      </c>
      <c r="B26" s="229"/>
      <c r="C26" s="229"/>
      <c r="D26" s="229"/>
      <c r="E26" s="229"/>
      <c r="F26" s="229"/>
      <c r="G26" s="229"/>
      <c r="H26" s="229"/>
    </row>
  </sheetData>
  <sheetProtection/>
  <mergeCells count="22">
    <mergeCell ref="A19:E19"/>
    <mergeCell ref="A16:E16"/>
    <mergeCell ref="A5:E5"/>
    <mergeCell ref="A7:E7"/>
    <mergeCell ref="A26:H26"/>
    <mergeCell ref="A12:E12"/>
    <mergeCell ref="A18:E18"/>
    <mergeCell ref="A22:E22"/>
    <mergeCell ref="A13:H13"/>
    <mergeCell ref="A23:E23"/>
    <mergeCell ref="A15:E15"/>
    <mergeCell ref="A17:H17"/>
    <mergeCell ref="A20:E20"/>
    <mergeCell ref="A21:E21"/>
    <mergeCell ref="A14:E14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zoomScalePageLayoutView="0" workbookViewId="0" topLeftCell="A1">
      <selection activeCell="C52" sqref="C52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62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210" t="s">
        <v>155</v>
      </c>
      <c r="B1" s="210"/>
      <c r="C1" s="210"/>
      <c r="D1" s="210"/>
      <c r="E1" s="210"/>
      <c r="F1" s="210"/>
      <c r="G1" s="210"/>
      <c r="H1" s="210"/>
    </row>
    <row r="2" spans="1:8" s="1" customFormat="1" ht="13.5" thickBot="1">
      <c r="A2" s="11"/>
      <c r="H2" s="12" t="s">
        <v>8</v>
      </c>
    </row>
    <row r="3" spans="1:8" s="1" customFormat="1" ht="27" thickBot="1">
      <c r="A3" s="71" t="s">
        <v>9</v>
      </c>
      <c r="B3" s="244">
        <v>2019</v>
      </c>
      <c r="C3" s="245"/>
      <c r="D3" s="245"/>
      <c r="E3" s="245"/>
      <c r="F3" s="245"/>
      <c r="G3" s="245"/>
      <c r="H3" s="246"/>
    </row>
    <row r="4" spans="1:8" s="1" customFormat="1" ht="66" thickBot="1">
      <c r="A4" s="72" t="s">
        <v>10</v>
      </c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5" t="s">
        <v>17</v>
      </c>
    </row>
    <row r="5" spans="1:8" s="1" customFormat="1" ht="13.5" thickBot="1">
      <c r="A5" s="81"/>
      <c r="B5" s="82"/>
      <c r="C5" s="83"/>
      <c r="D5" s="83"/>
      <c r="E5" s="83"/>
      <c r="F5" s="83"/>
      <c r="G5" s="79"/>
      <c r="H5" s="80"/>
    </row>
    <row r="6" spans="1:8" s="1" customFormat="1" ht="12.75">
      <c r="A6" s="2">
        <v>671</v>
      </c>
      <c r="B6" s="180">
        <v>1130208</v>
      </c>
      <c r="C6" s="3"/>
      <c r="D6" s="4"/>
      <c r="E6" s="5"/>
      <c r="F6" s="5"/>
      <c r="G6" s="6"/>
      <c r="H6" s="7"/>
    </row>
    <row r="7" spans="1:8" s="1" customFormat="1" ht="12.75">
      <c r="A7" s="16">
        <v>671</v>
      </c>
      <c r="B7" s="17">
        <v>35100</v>
      </c>
      <c r="C7" s="18"/>
      <c r="D7" s="18"/>
      <c r="E7" s="18"/>
      <c r="F7" s="18"/>
      <c r="G7" s="19"/>
      <c r="H7" s="20"/>
    </row>
    <row r="8" spans="1:8" s="1" customFormat="1" ht="12.75">
      <c r="A8" s="16">
        <v>671</v>
      </c>
      <c r="B8" s="17">
        <v>2100</v>
      </c>
      <c r="C8" s="18"/>
      <c r="D8" s="18"/>
      <c r="E8" s="18"/>
      <c r="F8" s="18"/>
      <c r="G8" s="19"/>
      <c r="H8" s="20"/>
    </row>
    <row r="9" spans="1:8" s="1" customFormat="1" ht="12.75">
      <c r="A9" s="16">
        <v>671</v>
      </c>
      <c r="B9" s="17">
        <v>430000</v>
      </c>
      <c r="C9" s="18"/>
      <c r="D9" s="18"/>
      <c r="E9" s="18"/>
      <c r="F9" s="18"/>
      <c r="G9" s="19"/>
      <c r="H9" s="20"/>
    </row>
    <row r="10" spans="1:8" s="1" customFormat="1" ht="12.75">
      <c r="A10" s="16">
        <v>671</v>
      </c>
      <c r="B10" s="17">
        <v>39000</v>
      </c>
      <c r="C10" s="18"/>
      <c r="D10" s="18"/>
      <c r="E10" s="18"/>
      <c r="F10" s="18"/>
      <c r="G10" s="19"/>
      <c r="H10" s="20"/>
    </row>
    <row r="11" spans="1:8" s="1" customFormat="1" ht="12.75">
      <c r="A11" s="16">
        <v>671</v>
      </c>
      <c r="B11" s="17">
        <v>38000</v>
      </c>
      <c r="C11" s="18"/>
      <c r="D11" s="18"/>
      <c r="E11" s="18"/>
      <c r="F11" s="18"/>
      <c r="G11" s="19"/>
      <c r="H11" s="20"/>
    </row>
    <row r="12" spans="1:8" s="1" customFormat="1" ht="12.75">
      <c r="A12" s="16">
        <v>652</v>
      </c>
      <c r="B12" s="17"/>
      <c r="C12" s="179">
        <v>39264</v>
      </c>
      <c r="D12" s="18"/>
      <c r="E12" s="18"/>
      <c r="F12" s="18"/>
      <c r="G12" s="19"/>
      <c r="H12" s="20"/>
    </row>
    <row r="13" spans="1:8" s="1" customFormat="1" ht="12.75">
      <c r="A13" s="16">
        <v>636</v>
      </c>
      <c r="B13" s="17">
        <v>10115000</v>
      </c>
      <c r="C13" s="179"/>
      <c r="D13" s="18"/>
      <c r="E13" s="18">
        <v>104500</v>
      </c>
      <c r="F13" s="18"/>
      <c r="G13" s="19"/>
      <c r="H13" s="20"/>
    </row>
    <row r="14" spans="1:8" s="1" customFormat="1" ht="12.75">
      <c r="A14" s="16">
        <v>652</v>
      </c>
      <c r="B14" s="17"/>
      <c r="C14" s="18"/>
      <c r="D14" s="18">
        <v>61000</v>
      </c>
      <c r="E14" s="18"/>
      <c r="F14" s="18"/>
      <c r="G14" s="19"/>
      <c r="H14" s="20"/>
    </row>
    <row r="15" spans="1:8" s="1" customFormat="1" ht="12.75">
      <c r="A15" s="16">
        <v>661</v>
      </c>
      <c r="B15" s="17"/>
      <c r="C15" s="18">
        <v>356400</v>
      </c>
      <c r="D15" s="18"/>
      <c r="E15" s="18"/>
      <c r="F15" s="18"/>
      <c r="G15" s="19"/>
      <c r="H15" s="20"/>
    </row>
    <row r="16" spans="1:8" s="1" customFormat="1" ht="27" thickBot="1">
      <c r="A16" s="21" t="s">
        <v>157</v>
      </c>
      <c r="B16" s="17"/>
      <c r="C16" s="18">
        <v>14000</v>
      </c>
      <c r="D16" s="18">
        <v>1000</v>
      </c>
      <c r="E16" s="18"/>
      <c r="F16" s="18"/>
      <c r="G16" s="19"/>
      <c r="H16" s="20"/>
    </row>
    <row r="17" spans="1:8" s="1" customFormat="1" ht="30" customHeight="1" thickBot="1">
      <c r="A17" s="26" t="s">
        <v>18</v>
      </c>
      <c r="B17" s="27">
        <v>11789408</v>
      </c>
      <c r="C17" s="181">
        <v>409664</v>
      </c>
      <c r="D17" s="29">
        <v>62000</v>
      </c>
      <c r="E17" s="28">
        <v>104500</v>
      </c>
      <c r="F17" s="29">
        <v>0</v>
      </c>
      <c r="G17" s="28">
        <v>0</v>
      </c>
      <c r="H17" s="30">
        <v>0</v>
      </c>
    </row>
    <row r="18" spans="1:8" s="1" customFormat="1" ht="28.5" customHeight="1" thickBot="1">
      <c r="A18" s="26" t="s">
        <v>94</v>
      </c>
      <c r="B18" s="241">
        <v>12350572</v>
      </c>
      <c r="C18" s="242"/>
      <c r="D18" s="242"/>
      <c r="E18" s="242"/>
      <c r="F18" s="242"/>
      <c r="G18" s="242"/>
      <c r="H18" s="243"/>
    </row>
    <row r="19" spans="1:8" ht="53.25" thickBot="1">
      <c r="A19" s="182" t="s">
        <v>158</v>
      </c>
      <c r="B19" s="183"/>
      <c r="C19" s="183"/>
      <c r="D19" s="184"/>
      <c r="E19" s="185">
        <v>12365572</v>
      </c>
      <c r="F19" s="186"/>
      <c r="G19" s="187"/>
      <c r="H19" s="188"/>
    </row>
    <row r="20" spans="1:8" ht="24" customHeight="1" thickBot="1">
      <c r="A20" s="73" t="s">
        <v>9</v>
      </c>
      <c r="B20" s="244">
        <v>2020</v>
      </c>
      <c r="C20" s="245"/>
      <c r="D20" s="245"/>
      <c r="E20" s="245"/>
      <c r="F20" s="245"/>
      <c r="G20" s="245"/>
      <c r="H20" s="246"/>
    </row>
    <row r="21" spans="1:8" ht="66" thickBot="1">
      <c r="A21" s="74" t="s">
        <v>10</v>
      </c>
      <c r="B21" s="13" t="s">
        <v>11</v>
      </c>
      <c r="C21" s="14" t="s">
        <v>12</v>
      </c>
      <c r="D21" s="14" t="s">
        <v>13</v>
      </c>
      <c r="E21" s="14" t="s">
        <v>14</v>
      </c>
      <c r="F21" s="14" t="s">
        <v>15</v>
      </c>
      <c r="G21" s="14" t="s">
        <v>16</v>
      </c>
      <c r="H21" s="15" t="s">
        <v>17</v>
      </c>
    </row>
    <row r="22" spans="1:8" ht="12.75">
      <c r="A22" s="2">
        <v>671</v>
      </c>
      <c r="B22" s="180">
        <v>1130208</v>
      </c>
      <c r="C22" s="3"/>
      <c r="D22" s="4"/>
      <c r="E22" s="5"/>
      <c r="F22" s="5"/>
      <c r="G22" s="6"/>
      <c r="H22" s="7"/>
    </row>
    <row r="23" spans="1:8" ht="12.75">
      <c r="A23" s="16">
        <v>671</v>
      </c>
      <c r="B23" s="17">
        <v>35100</v>
      </c>
      <c r="C23" s="18"/>
      <c r="D23" s="18"/>
      <c r="E23" s="18"/>
      <c r="F23" s="18"/>
      <c r="G23" s="19"/>
      <c r="H23" s="20"/>
    </row>
    <row r="24" spans="1:8" ht="12.75">
      <c r="A24" s="16">
        <v>671</v>
      </c>
      <c r="B24" s="17">
        <v>2100</v>
      </c>
      <c r="C24" s="18"/>
      <c r="D24" s="18"/>
      <c r="E24" s="18"/>
      <c r="F24" s="18"/>
      <c r="G24" s="19"/>
      <c r="H24" s="20"/>
    </row>
    <row r="25" spans="1:8" ht="12.75">
      <c r="A25" s="16">
        <v>671</v>
      </c>
      <c r="B25" s="17">
        <v>430000</v>
      </c>
      <c r="C25" s="18"/>
      <c r="D25" s="18"/>
      <c r="E25" s="18"/>
      <c r="F25" s="18"/>
      <c r="G25" s="19"/>
      <c r="H25" s="20"/>
    </row>
    <row r="26" spans="1:8" ht="12.75">
      <c r="A26" s="16">
        <v>671</v>
      </c>
      <c r="B26" s="17">
        <v>39000</v>
      </c>
      <c r="C26" s="18"/>
      <c r="D26" s="18"/>
      <c r="E26" s="18"/>
      <c r="F26" s="18"/>
      <c r="G26" s="19"/>
      <c r="H26" s="20"/>
    </row>
    <row r="27" spans="1:8" ht="12.75">
      <c r="A27" s="16">
        <v>671</v>
      </c>
      <c r="B27" s="17">
        <v>38000</v>
      </c>
      <c r="C27" s="18"/>
      <c r="D27" s="18"/>
      <c r="E27" s="18"/>
      <c r="F27" s="18"/>
      <c r="G27" s="19"/>
      <c r="H27" s="20"/>
    </row>
    <row r="28" spans="1:8" ht="12.75">
      <c r="A28" s="16">
        <v>652</v>
      </c>
      <c r="B28" s="17"/>
      <c r="C28" s="179">
        <v>39264</v>
      </c>
      <c r="D28" s="18"/>
      <c r="E28" s="18"/>
      <c r="F28" s="18"/>
      <c r="G28" s="19"/>
      <c r="H28" s="20"/>
    </row>
    <row r="29" spans="1:8" ht="12.75">
      <c r="A29" s="16">
        <v>636</v>
      </c>
      <c r="B29" s="17">
        <v>10348470</v>
      </c>
      <c r="C29" s="18"/>
      <c r="D29" s="18"/>
      <c r="E29" s="18">
        <v>80500</v>
      </c>
      <c r="F29" s="18"/>
      <c r="G29" s="19"/>
      <c r="H29" s="20"/>
    </row>
    <row r="30" spans="1:8" ht="12.75">
      <c r="A30" s="16">
        <v>652</v>
      </c>
      <c r="B30" s="17"/>
      <c r="C30" s="18"/>
      <c r="D30" s="18">
        <v>72000</v>
      </c>
      <c r="E30" s="18"/>
      <c r="F30" s="18"/>
      <c r="G30" s="19"/>
      <c r="H30" s="20"/>
    </row>
    <row r="31" spans="1:8" ht="12.75">
      <c r="A31" s="16">
        <v>634</v>
      </c>
      <c r="B31" s="17"/>
      <c r="C31" s="18"/>
      <c r="D31" s="18"/>
      <c r="E31" s="18">
        <v>41192</v>
      </c>
      <c r="F31" s="18"/>
      <c r="G31" s="19"/>
      <c r="H31" s="20"/>
    </row>
    <row r="32" spans="1:8" ht="13.5" thickBot="1">
      <c r="A32" s="16">
        <v>661</v>
      </c>
      <c r="B32" s="22"/>
      <c r="C32" s="23">
        <v>365500</v>
      </c>
      <c r="D32" s="23"/>
      <c r="E32" s="23"/>
      <c r="F32" s="23"/>
      <c r="G32" s="24"/>
      <c r="H32" s="25"/>
    </row>
    <row r="33" spans="1:8" s="1" customFormat="1" ht="30" customHeight="1" thickBot="1">
      <c r="A33" s="189"/>
      <c r="B33" s="27">
        <v>12022878</v>
      </c>
      <c r="C33" s="181">
        <v>404764</v>
      </c>
      <c r="D33" s="29">
        <v>72000</v>
      </c>
      <c r="E33" s="28">
        <v>121692</v>
      </c>
      <c r="F33" s="29">
        <v>0</v>
      </c>
      <c r="G33" s="28">
        <v>0</v>
      </c>
      <c r="H33" s="30">
        <v>0</v>
      </c>
    </row>
    <row r="34" spans="1:8" s="1" customFormat="1" ht="28.5" customHeight="1" thickBot="1">
      <c r="A34" s="26" t="s">
        <v>95</v>
      </c>
      <c r="B34" s="241">
        <v>12621334</v>
      </c>
      <c r="C34" s="242"/>
      <c r="D34" s="242"/>
      <c r="E34" s="242"/>
      <c r="F34" s="242"/>
      <c r="G34" s="242"/>
      <c r="H34" s="243"/>
    </row>
    <row r="35" spans="4:5" ht="13.5" thickBot="1">
      <c r="D35" s="32"/>
      <c r="E35" s="33"/>
    </row>
    <row r="36" spans="1:8" ht="27" thickBot="1">
      <c r="A36" s="73" t="s">
        <v>9</v>
      </c>
      <c r="B36" s="244">
        <v>2021</v>
      </c>
      <c r="C36" s="245"/>
      <c r="D36" s="245"/>
      <c r="E36" s="245"/>
      <c r="F36" s="245"/>
      <c r="G36" s="245"/>
      <c r="H36" s="246"/>
    </row>
    <row r="37" spans="1:8" ht="66" thickBot="1">
      <c r="A37" s="74" t="s">
        <v>10</v>
      </c>
      <c r="B37" s="13" t="s">
        <v>11</v>
      </c>
      <c r="C37" s="14" t="s">
        <v>12</v>
      </c>
      <c r="D37" s="14" t="s">
        <v>13</v>
      </c>
      <c r="E37" s="14" t="s">
        <v>14</v>
      </c>
      <c r="F37" s="14" t="s">
        <v>15</v>
      </c>
      <c r="G37" s="14" t="s">
        <v>16</v>
      </c>
      <c r="H37" s="15" t="s">
        <v>17</v>
      </c>
    </row>
    <row r="38" spans="1:8" ht="12.75">
      <c r="A38" s="2">
        <v>671</v>
      </c>
      <c r="B38" s="180">
        <v>1130208</v>
      </c>
      <c r="C38" s="3"/>
      <c r="D38" s="4"/>
      <c r="E38" s="5"/>
      <c r="F38" s="5"/>
      <c r="G38" s="6"/>
      <c r="H38" s="7"/>
    </row>
    <row r="39" spans="1:8" ht="12.75">
      <c r="A39" s="16">
        <v>671</v>
      </c>
      <c r="B39" s="17">
        <v>35100</v>
      </c>
      <c r="C39" s="18"/>
      <c r="D39" s="18"/>
      <c r="E39" s="18"/>
      <c r="F39" s="18"/>
      <c r="G39" s="19"/>
      <c r="H39" s="20"/>
    </row>
    <row r="40" spans="1:8" ht="12.75">
      <c r="A40" s="16">
        <v>671</v>
      </c>
      <c r="B40" s="17">
        <v>2100</v>
      </c>
      <c r="C40" s="18"/>
      <c r="D40" s="18"/>
      <c r="E40" s="18"/>
      <c r="F40" s="18"/>
      <c r="G40" s="19"/>
      <c r="H40" s="20"/>
    </row>
    <row r="41" spans="1:8" ht="12.75">
      <c r="A41" s="16">
        <v>671</v>
      </c>
      <c r="B41" s="17">
        <v>430000</v>
      </c>
      <c r="C41" s="18"/>
      <c r="D41" s="18"/>
      <c r="E41" s="18"/>
      <c r="F41" s="18"/>
      <c r="G41" s="19"/>
      <c r="H41" s="20"/>
    </row>
    <row r="42" spans="1:8" ht="12.75">
      <c r="A42" s="16">
        <v>671</v>
      </c>
      <c r="B42" s="17">
        <v>39000</v>
      </c>
      <c r="C42" s="18"/>
      <c r="D42" s="18"/>
      <c r="E42" s="18"/>
      <c r="F42" s="18"/>
      <c r="G42" s="19"/>
      <c r="H42" s="20"/>
    </row>
    <row r="43" spans="1:8" ht="13.5" customHeight="1">
      <c r="A43" s="16">
        <v>671</v>
      </c>
      <c r="B43" s="17">
        <v>38000</v>
      </c>
      <c r="C43" s="18"/>
      <c r="D43" s="18"/>
      <c r="E43" s="18"/>
      <c r="F43" s="18"/>
      <c r="G43" s="19"/>
      <c r="H43" s="20"/>
    </row>
    <row r="44" spans="1:8" ht="13.5" customHeight="1">
      <c r="A44" s="16">
        <v>652</v>
      </c>
      <c r="B44" s="17"/>
      <c r="C44" s="179">
        <v>39264</v>
      </c>
      <c r="D44" s="18"/>
      <c r="E44" s="18"/>
      <c r="F44" s="18"/>
      <c r="G44" s="19"/>
      <c r="H44" s="20"/>
    </row>
    <row r="45" spans="1:8" ht="13.5" customHeight="1">
      <c r="A45" s="16">
        <v>636</v>
      </c>
      <c r="B45" s="17">
        <v>10580725</v>
      </c>
      <c r="C45" s="18"/>
      <c r="D45" s="18"/>
      <c r="E45" s="18"/>
      <c r="F45" s="18"/>
      <c r="G45" s="19"/>
      <c r="H45" s="20"/>
    </row>
    <row r="46" spans="1:8" ht="13.5" customHeight="1">
      <c r="A46" s="16">
        <v>652</v>
      </c>
      <c r="B46" s="17"/>
      <c r="C46" s="18"/>
      <c r="D46" s="18">
        <v>72450</v>
      </c>
      <c r="E46" s="18">
        <v>80950</v>
      </c>
      <c r="F46" s="18"/>
      <c r="G46" s="19"/>
      <c r="H46" s="20"/>
    </row>
    <row r="47" spans="1:8" ht="13.5" customHeight="1">
      <c r="A47" s="16">
        <v>634</v>
      </c>
      <c r="B47" s="17"/>
      <c r="C47" s="18"/>
      <c r="D47" s="18"/>
      <c r="E47" s="18">
        <v>52000</v>
      </c>
      <c r="F47" s="18"/>
      <c r="G47" s="19"/>
      <c r="H47" s="20"/>
    </row>
    <row r="48" spans="1:8" ht="13.5" thickBot="1">
      <c r="A48" s="198">
        <v>661</v>
      </c>
      <c r="B48" s="22"/>
      <c r="C48" s="23">
        <v>376500</v>
      </c>
      <c r="D48" s="23"/>
      <c r="E48" s="23"/>
      <c r="F48" s="23"/>
      <c r="G48" s="24"/>
      <c r="H48" s="25"/>
    </row>
    <row r="49" spans="1:8" s="1" customFormat="1" ht="30" customHeight="1" thickBot="1">
      <c r="A49" s="26" t="s">
        <v>18</v>
      </c>
      <c r="B49" s="27">
        <v>12255133</v>
      </c>
      <c r="C49" s="181">
        <v>415764</v>
      </c>
      <c r="D49" s="29">
        <v>72450</v>
      </c>
      <c r="E49" s="28">
        <v>132950</v>
      </c>
      <c r="F49" s="29">
        <v>0</v>
      </c>
      <c r="G49" s="28">
        <v>0</v>
      </c>
      <c r="H49" s="30">
        <v>0</v>
      </c>
    </row>
    <row r="50" spans="1:8" s="1" customFormat="1" ht="28.5" customHeight="1" thickBot="1">
      <c r="A50" s="26" t="s">
        <v>100</v>
      </c>
      <c r="B50" s="241">
        <f>B49+C49+D49+E49+F49+G49+H49</f>
        <v>12876297</v>
      </c>
      <c r="C50" s="242"/>
      <c r="D50" s="242"/>
      <c r="E50" s="242"/>
      <c r="F50" s="242"/>
      <c r="G50" s="242"/>
      <c r="H50" s="243"/>
    </row>
    <row r="51" spans="3:5" ht="13.5" customHeight="1">
      <c r="C51" s="34"/>
      <c r="D51" s="32"/>
      <c r="E51" s="35"/>
    </row>
    <row r="52" spans="3:5" ht="13.5" customHeight="1">
      <c r="C52" s="34"/>
      <c r="D52" s="36"/>
      <c r="E52" s="37"/>
    </row>
    <row r="53" spans="4:5" ht="13.5" customHeight="1">
      <c r="D53" s="38"/>
      <c r="E53" s="39"/>
    </row>
    <row r="54" spans="4:5" ht="13.5" customHeight="1">
      <c r="D54" s="40"/>
      <c r="E54" s="41"/>
    </row>
    <row r="55" spans="4:5" ht="13.5" customHeight="1">
      <c r="D55" s="32"/>
      <c r="E55" s="33"/>
    </row>
    <row r="56" spans="3:5" ht="28.5" customHeight="1">
      <c r="C56" s="34"/>
      <c r="D56" s="32"/>
      <c r="E56" s="42"/>
    </row>
    <row r="57" spans="3:5" ht="13.5" customHeight="1">
      <c r="C57" s="34"/>
      <c r="D57" s="32"/>
      <c r="E57" s="37"/>
    </row>
    <row r="58" spans="4:5" ht="13.5" customHeight="1">
      <c r="D58" s="32"/>
      <c r="E58" s="33"/>
    </row>
    <row r="59" spans="4:5" ht="13.5" customHeight="1">
      <c r="D59" s="32"/>
      <c r="E59" s="41"/>
    </row>
    <row r="60" spans="4:5" ht="13.5" customHeight="1">
      <c r="D60" s="32"/>
      <c r="E60" s="33"/>
    </row>
    <row r="61" spans="4:5" ht="22.5" customHeight="1">
      <c r="D61" s="32"/>
      <c r="E61" s="43"/>
    </row>
    <row r="62" spans="4:5" ht="13.5" customHeight="1">
      <c r="D62" s="38"/>
      <c r="E62" s="39"/>
    </row>
    <row r="63" spans="2:5" ht="13.5" customHeight="1">
      <c r="B63" s="34"/>
      <c r="D63" s="38"/>
      <c r="E63" s="44"/>
    </row>
    <row r="64" spans="3:5" ht="13.5" customHeight="1">
      <c r="C64" s="34"/>
      <c r="D64" s="38"/>
      <c r="E64" s="45"/>
    </row>
    <row r="65" spans="3:5" ht="13.5" customHeight="1">
      <c r="C65" s="34"/>
      <c r="D65" s="40"/>
      <c r="E65" s="37"/>
    </row>
    <row r="66" spans="4:5" ht="13.5" customHeight="1">
      <c r="D66" s="32"/>
      <c r="E66" s="33"/>
    </row>
    <row r="67" spans="2:5" ht="13.5" customHeight="1">
      <c r="B67" s="34"/>
      <c r="D67" s="32"/>
      <c r="E67" s="35"/>
    </row>
    <row r="68" spans="3:5" ht="13.5" customHeight="1">
      <c r="C68" s="34"/>
      <c r="D68" s="32"/>
      <c r="E68" s="44"/>
    </row>
    <row r="69" spans="3:5" ht="13.5" customHeight="1">
      <c r="C69" s="34"/>
      <c r="D69" s="40"/>
      <c r="E69" s="37"/>
    </row>
    <row r="70" spans="4:5" ht="13.5" customHeight="1">
      <c r="D70" s="38"/>
      <c r="E70" s="33"/>
    </row>
    <row r="71" spans="3:5" ht="13.5" customHeight="1">
      <c r="C71" s="34"/>
      <c r="D71" s="38"/>
      <c r="E71" s="44"/>
    </row>
    <row r="72" spans="4:5" ht="22.5" customHeight="1">
      <c r="D72" s="40"/>
      <c r="E72" s="43"/>
    </row>
    <row r="73" spans="4:5" ht="13.5" customHeight="1">
      <c r="D73" s="32"/>
      <c r="E73" s="33"/>
    </row>
    <row r="74" spans="4:5" ht="13.5" customHeight="1">
      <c r="D74" s="40"/>
      <c r="E74" s="37"/>
    </row>
    <row r="75" spans="4:5" ht="13.5" customHeight="1">
      <c r="D75" s="32"/>
      <c r="E75" s="33"/>
    </row>
    <row r="76" spans="4:5" ht="13.5" customHeight="1">
      <c r="D76" s="32"/>
      <c r="E76" s="33"/>
    </row>
    <row r="77" spans="1:5" ht="13.5" customHeight="1">
      <c r="A77" s="34"/>
      <c r="D77" s="46"/>
      <c r="E77" s="44"/>
    </row>
    <row r="78" spans="2:5" ht="13.5" customHeight="1">
      <c r="B78" s="34"/>
      <c r="C78" s="34"/>
      <c r="D78" s="47"/>
      <c r="E78" s="44"/>
    </row>
    <row r="79" spans="2:5" ht="13.5" customHeight="1">
      <c r="B79" s="34"/>
      <c r="C79" s="34"/>
      <c r="D79" s="47"/>
      <c r="E79" s="35"/>
    </row>
    <row r="80" spans="2:5" ht="13.5" customHeight="1">
      <c r="B80" s="34"/>
      <c r="C80" s="34"/>
      <c r="D80" s="40"/>
      <c r="E80" s="41"/>
    </row>
    <row r="81" spans="4:5" ht="12.75">
      <c r="D81" s="32"/>
      <c r="E81" s="33"/>
    </row>
    <row r="82" spans="2:5" ht="12.75">
      <c r="B82" s="34"/>
      <c r="D82" s="32"/>
      <c r="E82" s="44"/>
    </row>
    <row r="83" spans="3:5" ht="12.75">
      <c r="C83" s="34"/>
      <c r="D83" s="32"/>
      <c r="E83" s="35"/>
    </row>
    <row r="84" spans="3:5" ht="12.75">
      <c r="C84" s="34"/>
      <c r="D84" s="40"/>
      <c r="E84" s="37"/>
    </row>
    <row r="85" spans="4:5" ht="12.75">
      <c r="D85" s="32"/>
      <c r="E85" s="33"/>
    </row>
    <row r="86" spans="4:5" ht="12.75">
      <c r="D86" s="32"/>
      <c r="E86" s="33"/>
    </row>
    <row r="87" spans="4:5" ht="12.75">
      <c r="D87" s="48"/>
      <c r="E87" s="49"/>
    </row>
    <row r="88" spans="4:5" ht="12.75">
      <c r="D88" s="32"/>
      <c r="E88" s="33"/>
    </row>
    <row r="89" spans="4:5" ht="12.75">
      <c r="D89" s="32"/>
      <c r="E89" s="33"/>
    </row>
    <row r="90" spans="4:5" ht="12.75">
      <c r="D90" s="32"/>
      <c r="E90" s="33"/>
    </row>
    <row r="91" spans="4:5" ht="12.75">
      <c r="D91" s="40"/>
      <c r="E91" s="37"/>
    </row>
    <row r="92" spans="4:5" ht="12.75">
      <c r="D92" s="32"/>
      <c r="E92" s="33"/>
    </row>
    <row r="93" spans="4:5" ht="12.75">
      <c r="D93" s="40"/>
      <c r="E93" s="37"/>
    </row>
    <row r="94" spans="4:5" ht="12.75">
      <c r="D94" s="32"/>
      <c r="E94" s="33"/>
    </row>
    <row r="95" spans="4:5" ht="12.75">
      <c r="D95" s="32"/>
      <c r="E95" s="33"/>
    </row>
    <row r="96" spans="4:5" ht="12.75">
      <c r="D96" s="32"/>
      <c r="E96" s="33"/>
    </row>
    <row r="97" spans="4:5" ht="12.75">
      <c r="D97" s="32"/>
      <c r="E97" s="33"/>
    </row>
    <row r="98" spans="1:5" ht="28.5" customHeight="1">
      <c r="A98" s="50"/>
      <c r="B98" s="50"/>
      <c r="C98" s="50"/>
      <c r="D98" s="51"/>
      <c r="E98" s="52"/>
    </row>
    <row r="99" spans="3:5" ht="12.75">
      <c r="C99" s="34"/>
      <c r="D99" s="32"/>
      <c r="E99" s="35"/>
    </row>
    <row r="100" spans="4:5" ht="12.75">
      <c r="D100" s="53"/>
      <c r="E100" s="54"/>
    </row>
    <row r="101" spans="4:5" ht="12.75">
      <c r="D101" s="32"/>
      <c r="E101" s="33"/>
    </row>
    <row r="102" spans="4:5" ht="12.75">
      <c r="D102" s="48"/>
      <c r="E102" s="49"/>
    </row>
    <row r="103" spans="4:5" ht="12.75">
      <c r="D103" s="48"/>
      <c r="E103" s="49"/>
    </row>
    <row r="104" spans="4:5" ht="12.75">
      <c r="D104" s="32"/>
      <c r="E104" s="33"/>
    </row>
    <row r="105" spans="4:5" ht="12.75">
      <c r="D105" s="40"/>
      <c r="E105" s="37"/>
    </row>
    <row r="106" spans="4:5" ht="12.75">
      <c r="D106" s="32"/>
      <c r="E106" s="33"/>
    </row>
    <row r="107" spans="4:5" ht="12.75">
      <c r="D107" s="32"/>
      <c r="E107" s="33"/>
    </row>
    <row r="108" spans="4:5" ht="12.75">
      <c r="D108" s="40"/>
      <c r="E108" s="37"/>
    </row>
    <row r="109" spans="4:5" ht="12.75">
      <c r="D109" s="32"/>
      <c r="E109" s="33"/>
    </row>
    <row r="110" spans="4:5" ht="12.75">
      <c r="D110" s="48"/>
      <c r="E110" s="49"/>
    </row>
    <row r="111" spans="4:5" ht="12.75">
      <c r="D111" s="40"/>
      <c r="E111" s="54"/>
    </row>
    <row r="112" spans="4:5" ht="12.75">
      <c r="D112" s="38"/>
      <c r="E112" s="49"/>
    </row>
    <row r="113" spans="4:5" ht="12.75">
      <c r="D113" s="40"/>
      <c r="E113" s="37"/>
    </row>
    <row r="114" spans="4:5" ht="12.75">
      <c r="D114" s="32"/>
      <c r="E114" s="33"/>
    </row>
    <row r="115" spans="3:5" ht="12.75">
      <c r="C115" s="34"/>
      <c r="D115" s="32"/>
      <c r="E115" s="35"/>
    </row>
    <row r="116" spans="4:5" ht="12.75">
      <c r="D116" s="38"/>
      <c r="E116" s="37"/>
    </row>
    <row r="117" spans="4:5" ht="12.75">
      <c r="D117" s="38"/>
      <c r="E117" s="49"/>
    </row>
    <row r="118" spans="3:5" ht="12.75">
      <c r="C118" s="34"/>
      <c r="D118" s="38"/>
      <c r="E118" s="55"/>
    </row>
    <row r="119" spans="3:5" ht="12.75">
      <c r="C119" s="34"/>
      <c r="D119" s="40"/>
      <c r="E119" s="41"/>
    </row>
    <row r="120" spans="4:5" ht="12.75">
      <c r="D120" s="32"/>
      <c r="E120" s="33"/>
    </row>
    <row r="121" spans="4:5" ht="12.75">
      <c r="D121" s="53"/>
      <c r="E121" s="56"/>
    </row>
    <row r="122" spans="4:5" ht="11.25" customHeight="1">
      <c r="D122" s="48"/>
      <c r="E122" s="49"/>
    </row>
    <row r="123" spans="2:5" ht="24" customHeight="1">
      <c r="B123" s="34"/>
      <c r="D123" s="48"/>
      <c r="E123" s="57"/>
    </row>
    <row r="124" spans="3:5" ht="15" customHeight="1">
      <c r="C124" s="34"/>
      <c r="D124" s="48"/>
      <c r="E124" s="57"/>
    </row>
    <row r="125" spans="4:5" ht="11.25" customHeight="1">
      <c r="D125" s="53"/>
      <c r="E125" s="54"/>
    </row>
    <row r="126" spans="4:5" ht="12.75">
      <c r="D126" s="48"/>
      <c r="E126" s="49"/>
    </row>
    <row r="127" spans="2:5" ht="13.5" customHeight="1">
      <c r="B127" s="34"/>
      <c r="D127" s="48"/>
      <c r="E127" s="58"/>
    </row>
    <row r="128" spans="3:5" ht="12.75" customHeight="1">
      <c r="C128" s="34"/>
      <c r="D128" s="48"/>
      <c r="E128" s="35"/>
    </row>
    <row r="129" spans="3:5" ht="12.75" customHeight="1">
      <c r="C129" s="34"/>
      <c r="D129" s="40"/>
      <c r="E129" s="41"/>
    </row>
    <row r="130" spans="4:5" ht="12.75">
      <c r="D130" s="32"/>
      <c r="E130" s="33"/>
    </row>
    <row r="131" spans="3:5" ht="12.75">
      <c r="C131" s="34"/>
      <c r="D131" s="32"/>
      <c r="E131" s="55"/>
    </row>
    <row r="132" spans="4:5" ht="12.75">
      <c r="D132" s="53"/>
      <c r="E132" s="54"/>
    </row>
    <row r="133" spans="4:5" ht="12.75">
      <c r="D133" s="48"/>
      <c r="E133" s="49"/>
    </row>
    <row r="134" spans="4:5" ht="12.75">
      <c r="D134" s="32"/>
      <c r="E134" s="33"/>
    </row>
    <row r="135" spans="1:5" ht="19.5" customHeight="1">
      <c r="A135" s="59"/>
      <c r="B135" s="10"/>
      <c r="C135" s="10"/>
      <c r="D135" s="10"/>
      <c r="E135" s="44"/>
    </row>
    <row r="136" spans="1:5" ht="15" customHeight="1">
      <c r="A136" s="34"/>
      <c r="D136" s="46"/>
      <c r="E136" s="44"/>
    </row>
    <row r="137" spans="1:5" ht="12.75">
      <c r="A137" s="34"/>
      <c r="B137" s="34"/>
      <c r="D137" s="46"/>
      <c r="E137" s="35"/>
    </row>
    <row r="138" spans="3:5" ht="12.75">
      <c r="C138" s="34"/>
      <c r="D138" s="32"/>
      <c r="E138" s="44"/>
    </row>
    <row r="139" spans="4:5" ht="12.75">
      <c r="D139" s="36"/>
      <c r="E139" s="37"/>
    </row>
    <row r="140" spans="2:5" ht="12.75">
      <c r="B140" s="34"/>
      <c r="D140" s="32"/>
      <c r="E140" s="35"/>
    </row>
    <row r="141" spans="3:5" ht="12.75">
      <c r="C141" s="34"/>
      <c r="D141" s="32"/>
      <c r="E141" s="35"/>
    </row>
    <row r="142" spans="4:5" ht="12.75">
      <c r="D142" s="40"/>
      <c r="E142" s="41"/>
    </row>
    <row r="143" spans="3:5" ht="22.5" customHeight="1">
      <c r="C143" s="34"/>
      <c r="D143" s="32"/>
      <c r="E143" s="42"/>
    </row>
    <row r="144" spans="4:5" ht="12.75">
      <c r="D144" s="32"/>
      <c r="E144" s="41"/>
    </row>
    <row r="145" spans="2:5" ht="12.75">
      <c r="B145" s="34"/>
      <c r="D145" s="38"/>
      <c r="E145" s="44"/>
    </row>
    <row r="146" spans="3:5" ht="12.75">
      <c r="C146" s="34"/>
      <c r="D146" s="38"/>
      <c r="E146" s="45"/>
    </row>
    <row r="147" spans="4:5" ht="12.75">
      <c r="D147" s="40"/>
      <c r="E147" s="37"/>
    </row>
    <row r="148" spans="1:5" ht="13.5" customHeight="1">
      <c r="A148" s="34"/>
      <c r="D148" s="46"/>
      <c r="E148" s="44"/>
    </row>
    <row r="149" spans="2:5" ht="13.5" customHeight="1">
      <c r="B149" s="34"/>
      <c r="D149" s="32"/>
      <c r="E149" s="44"/>
    </row>
    <row r="150" spans="3:5" ht="13.5" customHeight="1">
      <c r="C150" s="34"/>
      <c r="D150" s="32"/>
      <c r="E150" s="35"/>
    </row>
    <row r="151" spans="3:5" ht="12.75">
      <c r="C151" s="34"/>
      <c r="D151" s="40"/>
      <c r="E151" s="37"/>
    </row>
    <row r="152" spans="3:5" ht="12.75">
      <c r="C152" s="34"/>
      <c r="D152" s="32"/>
      <c r="E152" s="35"/>
    </row>
    <row r="153" spans="4:5" ht="12.75">
      <c r="D153" s="53"/>
      <c r="E153" s="54"/>
    </row>
    <row r="154" spans="3:5" ht="12.75">
      <c r="C154" s="34"/>
      <c r="D154" s="38"/>
      <c r="E154" s="55"/>
    </row>
    <row r="155" spans="3:5" ht="12.75">
      <c r="C155" s="34"/>
      <c r="D155" s="40"/>
      <c r="E155" s="41"/>
    </row>
    <row r="156" spans="4:5" ht="12.75">
      <c r="D156" s="53"/>
      <c r="E156" s="60"/>
    </row>
    <row r="157" spans="2:5" ht="12.75">
      <c r="B157" s="34"/>
      <c r="D157" s="48"/>
      <c r="E157" s="58"/>
    </row>
    <row r="158" spans="3:5" ht="12.75">
      <c r="C158" s="34"/>
      <c r="D158" s="48"/>
      <c r="E158" s="35"/>
    </row>
    <row r="159" spans="3:5" ht="12.75">
      <c r="C159" s="34"/>
      <c r="D159" s="40"/>
      <c r="E159" s="41"/>
    </row>
    <row r="160" spans="3:5" ht="12.75">
      <c r="C160" s="34"/>
      <c r="D160" s="40"/>
      <c r="E160" s="41"/>
    </row>
    <row r="161" spans="4:5" ht="12.75">
      <c r="D161" s="32"/>
      <c r="E161" s="33"/>
    </row>
    <row r="162" spans="1:5" s="61" customFormat="1" ht="18" customHeight="1">
      <c r="A162" s="247"/>
      <c r="B162" s="248"/>
      <c r="C162" s="248"/>
      <c r="D162" s="248"/>
      <c r="E162" s="248"/>
    </row>
    <row r="163" spans="1:5" ht="28.5" customHeight="1">
      <c r="A163" s="50"/>
      <c r="B163" s="50"/>
      <c r="C163" s="50"/>
      <c r="D163" s="51"/>
      <c r="E163" s="52"/>
    </row>
    <row r="165" spans="1:5" ht="15">
      <c r="A165" s="63"/>
      <c r="B165" s="34"/>
      <c r="C165" s="34"/>
      <c r="D165" s="64"/>
      <c r="E165" s="9"/>
    </row>
    <row r="166" spans="1:5" ht="12.75">
      <c r="A166" s="34"/>
      <c r="B166" s="34"/>
      <c r="C166" s="34"/>
      <c r="D166" s="64"/>
      <c r="E166" s="9"/>
    </row>
    <row r="167" spans="1:5" ht="17.25" customHeight="1">
      <c r="A167" s="34"/>
      <c r="B167" s="34"/>
      <c r="C167" s="34"/>
      <c r="D167" s="64"/>
      <c r="E167" s="9"/>
    </row>
    <row r="168" spans="1:5" ht="13.5" customHeight="1">
      <c r="A168" s="34"/>
      <c r="B168" s="34"/>
      <c r="C168" s="34"/>
      <c r="D168" s="64"/>
      <c r="E168" s="9"/>
    </row>
    <row r="169" spans="1:5" ht="12.75">
      <c r="A169" s="34"/>
      <c r="B169" s="34"/>
      <c r="C169" s="34"/>
      <c r="D169" s="64"/>
      <c r="E169" s="9"/>
    </row>
    <row r="170" spans="1:3" ht="12.75">
      <c r="A170" s="34"/>
      <c r="B170" s="34"/>
      <c r="C170" s="34"/>
    </row>
    <row r="171" spans="1:5" ht="12.75">
      <c r="A171" s="34"/>
      <c r="B171" s="34"/>
      <c r="C171" s="34"/>
      <c r="D171" s="64"/>
      <c r="E171" s="9"/>
    </row>
    <row r="172" spans="1:5" ht="12.75">
      <c r="A172" s="34"/>
      <c r="B172" s="34"/>
      <c r="C172" s="34"/>
      <c r="D172" s="64"/>
      <c r="E172" s="65"/>
    </row>
    <row r="173" spans="1:5" ht="12.75">
      <c r="A173" s="34"/>
      <c r="B173" s="34"/>
      <c r="C173" s="34"/>
      <c r="D173" s="64"/>
      <c r="E173" s="9"/>
    </row>
    <row r="174" spans="1:5" ht="22.5" customHeight="1">
      <c r="A174" s="34"/>
      <c r="B174" s="34"/>
      <c r="C174" s="34"/>
      <c r="D174" s="64"/>
      <c r="E174" s="42"/>
    </row>
    <row r="175" spans="4:5" ht="22.5" customHeight="1">
      <c r="D175" s="40"/>
      <c r="E175" s="43"/>
    </row>
  </sheetData>
  <sheetProtection/>
  <mergeCells count="8">
    <mergeCell ref="A1:H1"/>
    <mergeCell ref="B18:H18"/>
    <mergeCell ref="B20:H20"/>
    <mergeCell ref="B34:H34"/>
    <mergeCell ref="B36:H36"/>
    <mergeCell ref="A162:E162"/>
    <mergeCell ref="B3:H3"/>
    <mergeCell ref="B50:H50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7"/>
  <sheetViews>
    <sheetView tabSelected="1" zoomScale="70" zoomScaleNormal="70" zoomScalePageLayoutView="0" workbookViewId="0" topLeftCell="A2">
      <pane ySplit="1" topLeftCell="A12" activePane="bottomLeft" state="frozen"/>
      <selection pane="topLeft" activeCell="A2" sqref="A2"/>
      <selection pane="bottomLeft" activeCell="G34" sqref="G34"/>
    </sheetView>
  </sheetViews>
  <sheetFormatPr defaultColWidth="11.421875" defaultRowHeight="12.75"/>
  <cols>
    <col min="1" max="1" width="13.421875" style="76" customWidth="1"/>
    <col min="2" max="2" width="6.28125" style="76" customWidth="1"/>
    <col min="3" max="3" width="34.421875" style="77" customWidth="1"/>
    <col min="4" max="4" width="14.28125" style="78" customWidth="1"/>
    <col min="5" max="5" width="14.28125" style="78" bestFit="1" customWidth="1"/>
    <col min="6" max="6" width="12.57421875" style="78" bestFit="1" customWidth="1"/>
    <col min="7" max="7" width="14.28125" style="78" bestFit="1" customWidth="1"/>
    <col min="8" max="8" width="11.8515625" style="78" customWidth="1"/>
    <col min="9" max="9" width="13.28125" style="78" customWidth="1"/>
    <col min="10" max="10" width="14.28125" style="78" customWidth="1"/>
    <col min="11" max="11" width="11.140625" style="78" bestFit="1" customWidth="1"/>
    <col min="12" max="13" width="14.28125" style="78" bestFit="1" customWidth="1"/>
    <col min="14" max="16384" width="11.421875" style="8" customWidth="1"/>
  </cols>
  <sheetData>
    <row r="1" spans="1:13" ht="24" customHeight="1" thickBot="1">
      <c r="A1" s="249" t="s">
        <v>85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s="9" customFormat="1" ht="67.5">
      <c r="A2" s="113" t="s">
        <v>19</v>
      </c>
      <c r="B2" s="114" t="s">
        <v>140</v>
      </c>
      <c r="C2" s="114" t="s">
        <v>20</v>
      </c>
      <c r="D2" s="115" t="s">
        <v>101</v>
      </c>
      <c r="E2" s="116" t="s">
        <v>11</v>
      </c>
      <c r="F2" s="116" t="s">
        <v>12</v>
      </c>
      <c r="G2" s="116" t="s">
        <v>13</v>
      </c>
      <c r="H2" s="116" t="s">
        <v>14</v>
      </c>
      <c r="I2" s="116" t="s">
        <v>21</v>
      </c>
      <c r="J2" s="116" t="s">
        <v>16</v>
      </c>
      <c r="K2" s="116" t="s">
        <v>146</v>
      </c>
      <c r="L2" s="115" t="s">
        <v>96</v>
      </c>
      <c r="M2" s="117" t="s">
        <v>102</v>
      </c>
    </row>
    <row r="3" spans="1:13" ht="38.25">
      <c r="A3" s="118" t="s">
        <v>103</v>
      </c>
      <c r="B3" s="91"/>
      <c r="C3" s="89" t="s">
        <v>104</v>
      </c>
      <c r="D3" s="98">
        <f>SUM(D4)</f>
        <v>1130208</v>
      </c>
      <c r="E3" s="98">
        <f aca="true" t="shared" si="0" ref="E3:K3">SUM(E4)</f>
        <v>1130208</v>
      </c>
      <c r="F3" s="98">
        <f t="shared" si="0"/>
        <v>0</v>
      </c>
      <c r="G3" s="98">
        <f t="shared" si="0"/>
        <v>0</v>
      </c>
      <c r="H3" s="98">
        <f t="shared" si="0"/>
        <v>0</v>
      </c>
      <c r="I3" s="98">
        <f t="shared" si="0"/>
        <v>0</v>
      </c>
      <c r="J3" s="98">
        <f t="shared" si="0"/>
        <v>0</v>
      </c>
      <c r="K3" s="98">
        <f t="shared" si="0"/>
        <v>0</v>
      </c>
      <c r="L3" s="98">
        <f>SUM(L4)</f>
        <v>1130208</v>
      </c>
      <c r="M3" s="98">
        <f>SUM(M4)</f>
        <v>1130208</v>
      </c>
    </row>
    <row r="4" spans="1:13" ht="38.25">
      <c r="A4" s="119" t="s">
        <v>105</v>
      </c>
      <c r="B4" s="92"/>
      <c r="C4" s="84" t="s">
        <v>104</v>
      </c>
      <c r="D4" s="99">
        <f>SUM(D5)</f>
        <v>1130208</v>
      </c>
      <c r="E4" s="99">
        <f aca="true" t="shared" si="1" ref="E4:K4">SUM(E5)</f>
        <v>1130208</v>
      </c>
      <c r="F4" s="99">
        <f t="shared" si="1"/>
        <v>0</v>
      </c>
      <c r="G4" s="99">
        <f t="shared" si="1"/>
        <v>0</v>
      </c>
      <c r="H4" s="99">
        <f t="shared" si="1"/>
        <v>0</v>
      </c>
      <c r="I4" s="99">
        <f t="shared" si="1"/>
        <v>0</v>
      </c>
      <c r="J4" s="99">
        <f t="shared" si="1"/>
        <v>0</v>
      </c>
      <c r="K4" s="99">
        <f t="shared" si="1"/>
        <v>0</v>
      </c>
      <c r="L4" s="99">
        <f>SUM(L5)</f>
        <v>1130208</v>
      </c>
      <c r="M4" s="99">
        <f>SUM(M5)</f>
        <v>1130208</v>
      </c>
    </row>
    <row r="5" spans="1:13" ht="25.5">
      <c r="A5" s="120" t="s">
        <v>109</v>
      </c>
      <c r="B5" s="93"/>
      <c r="C5" s="84" t="s">
        <v>110</v>
      </c>
      <c r="D5" s="100">
        <v>1130208</v>
      </c>
      <c r="E5" s="100">
        <v>1130208</v>
      </c>
      <c r="F5" s="100"/>
      <c r="G5" s="100"/>
      <c r="H5" s="100"/>
      <c r="I5" s="100"/>
      <c r="J5" s="100"/>
      <c r="K5" s="100"/>
      <c r="L5" s="100">
        <v>1130208</v>
      </c>
      <c r="M5" s="100">
        <v>1130208</v>
      </c>
    </row>
    <row r="6" spans="1:13" ht="38.25">
      <c r="A6" s="121" t="s">
        <v>111</v>
      </c>
      <c r="B6" s="94"/>
      <c r="C6" s="85" t="s">
        <v>112</v>
      </c>
      <c r="D6" s="101">
        <f aca="true" t="shared" si="2" ref="D6:M6">SUM(D7,D13,D23,D30,D41)</f>
        <v>1130208</v>
      </c>
      <c r="E6" s="101">
        <f t="shared" si="2"/>
        <v>1130208</v>
      </c>
      <c r="F6" s="101">
        <f t="shared" si="2"/>
        <v>0</v>
      </c>
      <c r="G6" s="101">
        <f t="shared" si="2"/>
        <v>0</v>
      </c>
      <c r="H6" s="101">
        <f t="shared" si="2"/>
        <v>0</v>
      </c>
      <c r="I6" s="101">
        <f t="shared" si="2"/>
        <v>0</v>
      </c>
      <c r="J6" s="101">
        <f t="shared" si="2"/>
        <v>0</v>
      </c>
      <c r="K6" s="101">
        <f t="shared" si="2"/>
        <v>0</v>
      </c>
      <c r="L6" s="101">
        <f t="shared" si="2"/>
        <v>1130208</v>
      </c>
      <c r="M6" s="101">
        <f t="shared" si="2"/>
        <v>1130208</v>
      </c>
    </row>
    <row r="7" spans="1:13" ht="38.25">
      <c r="A7" s="122" t="s">
        <v>113</v>
      </c>
      <c r="B7" s="95"/>
      <c r="C7" s="168" t="s">
        <v>114</v>
      </c>
      <c r="D7" s="102">
        <f>SUM(D8)</f>
        <v>0</v>
      </c>
      <c r="E7" s="102">
        <f aca="true" t="shared" si="3" ref="E7:K8">SUM(E8)</f>
        <v>0</v>
      </c>
      <c r="F7" s="102">
        <f t="shared" si="3"/>
        <v>0</v>
      </c>
      <c r="G7" s="102">
        <f t="shared" si="3"/>
        <v>0</v>
      </c>
      <c r="H7" s="102">
        <f t="shared" si="3"/>
        <v>0</v>
      </c>
      <c r="I7" s="102">
        <f t="shared" si="3"/>
        <v>0</v>
      </c>
      <c r="J7" s="102">
        <f t="shared" si="3"/>
        <v>0</v>
      </c>
      <c r="K7" s="102">
        <f t="shared" si="3"/>
        <v>0</v>
      </c>
      <c r="L7" s="102">
        <f>SUM(L8)</f>
        <v>0</v>
      </c>
      <c r="M7" s="102">
        <f>SUM(M8)</f>
        <v>0</v>
      </c>
    </row>
    <row r="8" spans="1:13" ht="25.5">
      <c r="A8" s="123">
        <v>4</v>
      </c>
      <c r="B8" s="96"/>
      <c r="C8" s="86" t="s">
        <v>34</v>
      </c>
      <c r="D8" s="103">
        <f>SUM(D9)</f>
        <v>0</v>
      </c>
      <c r="E8" s="103">
        <f t="shared" si="3"/>
        <v>0</v>
      </c>
      <c r="F8" s="103">
        <f t="shared" si="3"/>
        <v>0</v>
      </c>
      <c r="G8" s="103">
        <f t="shared" si="3"/>
        <v>0</v>
      </c>
      <c r="H8" s="103">
        <f t="shared" si="3"/>
        <v>0</v>
      </c>
      <c r="I8" s="103">
        <f t="shared" si="3"/>
        <v>0</v>
      </c>
      <c r="J8" s="103">
        <f t="shared" si="3"/>
        <v>0</v>
      </c>
      <c r="K8" s="103">
        <f t="shared" si="3"/>
        <v>0</v>
      </c>
      <c r="L8" s="103">
        <f>SUM(L9)</f>
        <v>0</v>
      </c>
      <c r="M8" s="103">
        <f>SUM(M9)</f>
        <v>0</v>
      </c>
    </row>
    <row r="9" spans="1:13" ht="25.5">
      <c r="A9" s="123">
        <v>42</v>
      </c>
      <c r="B9" s="96"/>
      <c r="C9" s="86" t="s">
        <v>39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</row>
    <row r="10" spans="1:13" ht="12.75">
      <c r="A10" s="123">
        <v>421</v>
      </c>
      <c r="B10" s="96"/>
      <c r="C10" s="86" t="s">
        <v>71</v>
      </c>
      <c r="D10" s="103">
        <f>SUM(D11)</f>
        <v>0</v>
      </c>
      <c r="E10" s="103">
        <f aca="true" t="shared" si="4" ref="E10:K10">SUM(E11)</f>
        <v>0</v>
      </c>
      <c r="F10" s="103">
        <f t="shared" si="4"/>
        <v>0</v>
      </c>
      <c r="G10" s="103">
        <f t="shared" si="4"/>
        <v>0</v>
      </c>
      <c r="H10" s="103">
        <f t="shared" si="4"/>
        <v>0</v>
      </c>
      <c r="I10" s="103">
        <f t="shared" si="4"/>
        <v>0</v>
      </c>
      <c r="J10" s="103">
        <f t="shared" si="4"/>
        <v>0</v>
      </c>
      <c r="K10" s="103">
        <f t="shared" si="4"/>
        <v>0</v>
      </c>
      <c r="L10" s="103">
        <f>SUM(L11)</f>
        <v>0</v>
      </c>
      <c r="M10" s="103">
        <f>SUM(M11)</f>
        <v>0</v>
      </c>
    </row>
    <row r="11" spans="1:13" s="130" customFormat="1" ht="12.75">
      <c r="A11" s="127">
        <v>4212</v>
      </c>
      <c r="B11" s="128">
        <v>0</v>
      </c>
      <c r="C11" s="129" t="s">
        <v>38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</row>
    <row r="12" spans="1:13" ht="12.75">
      <c r="A12" s="123"/>
      <c r="B12" s="96"/>
      <c r="C12" s="86"/>
      <c r="D12" s="103"/>
      <c r="E12" s="111"/>
      <c r="F12" s="111"/>
      <c r="G12" s="111"/>
      <c r="H12" s="111"/>
      <c r="I12" s="111"/>
      <c r="J12" s="111"/>
      <c r="K12" s="111"/>
      <c r="L12" s="103"/>
      <c r="M12" s="103"/>
    </row>
    <row r="13" spans="1:13" ht="25.5">
      <c r="A13" s="122" t="s">
        <v>115</v>
      </c>
      <c r="B13" s="95"/>
      <c r="C13" s="168" t="s">
        <v>116</v>
      </c>
      <c r="D13" s="105">
        <f>SUM(D14)</f>
        <v>0</v>
      </c>
      <c r="E13" s="105">
        <f aca="true" t="shared" si="5" ref="E13:K14">SUM(E14)</f>
        <v>0</v>
      </c>
      <c r="F13" s="105">
        <f t="shared" si="5"/>
        <v>0</v>
      </c>
      <c r="G13" s="105">
        <f t="shared" si="5"/>
        <v>0</v>
      </c>
      <c r="H13" s="105">
        <f t="shared" si="5"/>
        <v>0</v>
      </c>
      <c r="I13" s="105">
        <f t="shared" si="5"/>
        <v>0</v>
      </c>
      <c r="J13" s="105">
        <f t="shared" si="5"/>
        <v>0</v>
      </c>
      <c r="K13" s="105">
        <f t="shared" si="5"/>
        <v>0</v>
      </c>
      <c r="L13" s="105">
        <f aca="true" t="shared" si="6" ref="L13:M15">SUM(L14)</f>
        <v>0</v>
      </c>
      <c r="M13" s="105">
        <f t="shared" si="6"/>
        <v>0</v>
      </c>
    </row>
    <row r="14" spans="1:13" ht="25.5">
      <c r="A14" s="123">
        <v>4</v>
      </c>
      <c r="B14" s="96"/>
      <c r="C14" s="86" t="s">
        <v>34</v>
      </c>
      <c r="D14" s="103">
        <f>SUM(D15)</f>
        <v>0</v>
      </c>
      <c r="E14" s="103">
        <f t="shared" si="5"/>
        <v>0</v>
      </c>
      <c r="F14" s="103">
        <f t="shared" si="5"/>
        <v>0</v>
      </c>
      <c r="G14" s="103">
        <f t="shared" si="5"/>
        <v>0</v>
      </c>
      <c r="H14" s="103">
        <f t="shared" si="5"/>
        <v>0</v>
      </c>
      <c r="I14" s="103">
        <f t="shared" si="5"/>
        <v>0</v>
      </c>
      <c r="J14" s="103">
        <f t="shared" si="5"/>
        <v>0</v>
      </c>
      <c r="K14" s="103">
        <f t="shared" si="5"/>
        <v>0</v>
      </c>
      <c r="L14" s="103">
        <f t="shared" si="6"/>
        <v>0</v>
      </c>
      <c r="M14" s="103">
        <f t="shared" si="6"/>
        <v>0</v>
      </c>
    </row>
    <row r="15" spans="1:13" ht="25.5">
      <c r="A15" s="123">
        <v>42</v>
      </c>
      <c r="B15" s="96"/>
      <c r="C15" s="86" t="s">
        <v>39</v>
      </c>
      <c r="D15" s="103">
        <f>SUM(D16)</f>
        <v>0</v>
      </c>
      <c r="E15" s="103">
        <f aca="true" t="shared" si="7" ref="E15:K15">SUM(E16)</f>
        <v>0</v>
      </c>
      <c r="F15" s="103">
        <f t="shared" si="7"/>
        <v>0</v>
      </c>
      <c r="G15" s="103">
        <f t="shared" si="7"/>
        <v>0</v>
      </c>
      <c r="H15" s="103">
        <f t="shared" si="7"/>
        <v>0</v>
      </c>
      <c r="I15" s="103">
        <f t="shared" si="7"/>
        <v>0</v>
      </c>
      <c r="J15" s="103">
        <f t="shared" si="7"/>
        <v>0</v>
      </c>
      <c r="K15" s="103">
        <f t="shared" si="7"/>
        <v>0</v>
      </c>
      <c r="L15" s="103">
        <f t="shared" si="6"/>
        <v>0</v>
      </c>
      <c r="M15" s="103">
        <f t="shared" si="6"/>
        <v>0</v>
      </c>
    </row>
    <row r="16" spans="1:13" ht="12.75">
      <c r="A16" s="123">
        <v>422</v>
      </c>
      <c r="B16" s="96"/>
      <c r="C16" s="86" t="s">
        <v>33</v>
      </c>
      <c r="D16" s="103">
        <f>SUM(D17:D21)</f>
        <v>0</v>
      </c>
      <c r="E16" s="103">
        <f aca="true" t="shared" si="8" ref="E16:K16">SUM(E17:E21)</f>
        <v>0</v>
      </c>
      <c r="F16" s="103">
        <f t="shared" si="8"/>
        <v>0</v>
      </c>
      <c r="G16" s="103">
        <f t="shared" si="8"/>
        <v>0</v>
      </c>
      <c r="H16" s="103">
        <f t="shared" si="8"/>
        <v>0</v>
      </c>
      <c r="I16" s="103">
        <f t="shared" si="8"/>
        <v>0</v>
      </c>
      <c r="J16" s="103">
        <f t="shared" si="8"/>
        <v>0</v>
      </c>
      <c r="K16" s="103">
        <f t="shared" si="8"/>
        <v>0</v>
      </c>
      <c r="L16" s="103">
        <f>SUM(L17:L21)</f>
        <v>0</v>
      </c>
      <c r="M16" s="103">
        <f>SUM(M17:M21)</f>
        <v>0</v>
      </c>
    </row>
    <row r="17" spans="1:13" s="130" customFormat="1" ht="12.75">
      <c r="A17" s="127">
        <v>4221</v>
      </c>
      <c r="B17" s="128">
        <v>0</v>
      </c>
      <c r="C17" s="129" t="s">
        <v>40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</row>
    <row r="18" spans="1:13" s="130" customFormat="1" ht="12.75">
      <c r="A18" s="127">
        <v>4222</v>
      </c>
      <c r="B18" s="128">
        <v>0</v>
      </c>
      <c r="C18" s="129" t="s">
        <v>41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</row>
    <row r="19" spans="1:13" s="130" customFormat="1" ht="12.75">
      <c r="A19" s="127">
        <v>4223</v>
      </c>
      <c r="B19" s="128">
        <v>0</v>
      </c>
      <c r="C19" s="129" t="s">
        <v>42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</row>
    <row r="20" spans="1:13" s="130" customFormat="1" ht="12.75">
      <c r="A20" s="127">
        <v>4226</v>
      </c>
      <c r="B20" s="128">
        <v>0</v>
      </c>
      <c r="C20" s="129" t="s">
        <v>43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</row>
    <row r="21" spans="1:13" s="130" customFormat="1" ht="25.5">
      <c r="A21" s="127">
        <v>4227</v>
      </c>
      <c r="B21" s="128">
        <v>0</v>
      </c>
      <c r="C21" s="129" t="s">
        <v>44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</row>
    <row r="22" spans="1:13" ht="12.75">
      <c r="A22" s="123"/>
      <c r="B22" s="96"/>
      <c r="C22" s="86"/>
      <c r="D22" s="103"/>
      <c r="E22" s="111"/>
      <c r="F22" s="111"/>
      <c r="G22" s="111"/>
      <c r="H22" s="111"/>
      <c r="I22" s="111"/>
      <c r="J22" s="111"/>
      <c r="K22" s="111"/>
      <c r="L22" s="103"/>
      <c r="M22" s="103"/>
    </row>
    <row r="23" spans="1:13" ht="38.25">
      <c r="A23" s="122" t="s">
        <v>117</v>
      </c>
      <c r="B23" s="95"/>
      <c r="C23" s="168" t="s">
        <v>118</v>
      </c>
      <c r="D23" s="102">
        <f>SUM(D24)</f>
        <v>0</v>
      </c>
      <c r="E23" s="102">
        <f aca="true" t="shared" si="9" ref="E23:K24">SUM(E24)</f>
        <v>0</v>
      </c>
      <c r="F23" s="102">
        <f t="shared" si="9"/>
        <v>0</v>
      </c>
      <c r="G23" s="102">
        <f t="shared" si="9"/>
        <v>0</v>
      </c>
      <c r="H23" s="102">
        <f t="shared" si="9"/>
        <v>0</v>
      </c>
      <c r="I23" s="102">
        <f t="shared" si="9"/>
        <v>0</v>
      </c>
      <c r="J23" s="102">
        <f t="shared" si="9"/>
        <v>0</v>
      </c>
      <c r="K23" s="102">
        <f t="shared" si="9"/>
        <v>0</v>
      </c>
      <c r="L23" s="102">
        <f aca="true" t="shared" si="10" ref="L23:M25">SUM(L24)</f>
        <v>0</v>
      </c>
      <c r="M23" s="102">
        <f t="shared" si="10"/>
        <v>0</v>
      </c>
    </row>
    <row r="24" spans="1:13" ht="12.75">
      <c r="A24" s="123">
        <v>3</v>
      </c>
      <c r="B24" s="96"/>
      <c r="C24" s="86" t="s">
        <v>45</v>
      </c>
      <c r="D24" s="103">
        <f>SUM(D25)</f>
        <v>0</v>
      </c>
      <c r="E24" s="103">
        <f t="shared" si="9"/>
        <v>0</v>
      </c>
      <c r="F24" s="103">
        <f t="shared" si="9"/>
        <v>0</v>
      </c>
      <c r="G24" s="103">
        <f t="shared" si="9"/>
        <v>0</v>
      </c>
      <c r="H24" s="103">
        <f t="shared" si="9"/>
        <v>0</v>
      </c>
      <c r="I24" s="103">
        <f t="shared" si="9"/>
        <v>0</v>
      </c>
      <c r="J24" s="103">
        <f t="shared" si="9"/>
        <v>0</v>
      </c>
      <c r="K24" s="103">
        <f t="shared" si="9"/>
        <v>0</v>
      </c>
      <c r="L24" s="103">
        <f t="shared" si="10"/>
        <v>0</v>
      </c>
      <c r="M24" s="103">
        <f t="shared" si="10"/>
        <v>0</v>
      </c>
    </row>
    <row r="25" spans="1:13" ht="12.75">
      <c r="A25" s="123">
        <v>32</v>
      </c>
      <c r="B25" s="96"/>
      <c r="C25" s="86" t="s">
        <v>26</v>
      </c>
      <c r="D25" s="103">
        <f>SUM(D26)</f>
        <v>0</v>
      </c>
      <c r="E25" s="103">
        <f aca="true" t="shared" si="11" ref="E25:K25">SUM(E26)</f>
        <v>0</v>
      </c>
      <c r="F25" s="103">
        <f t="shared" si="11"/>
        <v>0</v>
      </c>
      <c r="G25" s="103">
        <f t="shared" si="11"/>
        <v>0</v>
      </c>
      <c r="H25" s="103">
        <f t="shared" si="11"/>
        <v>0</v>
      </c>
      <c r="I25" s="103">
        <f t="shared" si="11"/>
        <v>0</v>
      </c>
      <c r="J25" s="103">
        <f t="shared" si="11"/>
        <v>0</v>
      </c>
      <c r="K25" s="103">
        <f t="shared" si="11"/>
        <v>0</v>
      </c>
      <c r="L25" s="103">
        <f t="shared" si="10"/>
        <v>0</v>
      </c>
      <c r="M25" s="103">
        <f t="shared" si="10"/>
        <v>0</v>
      </c>
    </row>
    <row r="26" spans="1:13" ht="12.75">
      <c r="A26" s="123">
        <v>323</v>
      </c>
      <c r="B26" s="96"/>
      <c r="C26" s="86" t="s">
        <v>29</v>
      </c>
      <c r="D26" s="103">
        <f>SUM(D27,D28)</f>
        <v>0</v>
      </c>
      <c r="E26" s="103">
        <f aca="true" t="shared" si="12" ref="E26:L26">SUM(E27,E28)</f>
        <v>0</v>
      </c>
      <c r="F26" s="103">
        <f t="shared" si="12"/>
        <v>0</v>
      </c>
      <c r="G26" s="103">
        <f t="shared" si="12"/>
        <v>0</v>
      </c>
      <c r="H26" s="103">
        <f t="shared" si="12"/>
        <v>0</v>
      </c>
      <c r="I26" s="103">
        <f t="shared" si="12"/>
        <v>0</v>
      </c>
      <c r="J26" s="103">
        <f t="shared" si="12"/>
        <v>0</v>
      </c>
      <c r="K26" s="103">
        <f t="shared" si="12"/>
        <v>0</v>
      </c>
      <c r="L26" s="103">
        <f t="shared" si="12"/>
        <v>0</v>
      </c>
      <c r="M26" s="103">
        <f>SUM(M27,M28)</f>
        <v>0</v>
      </c>
    </row>
    <row r="27" spans="1:13" s="130" customFormat="1" ht="25.5">
      <c r="A27" s="127">
        <v>3232</v>
      </c>
      <c r="B27" s="128">
        <v>0</v>
      </c>
      <c r="C27" s="129" t="s">
        <v>46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</row>
    <row r="28" spans="1:13" s="130" customFormat="1" ht="12.75">
      <c r="A28" s="127">
        <v>3237</v>
      </c>
      <c r="B28" s="128">
        <v>0</v>
      </c>
      <c r="C28" s="129" t="s">
        <v>47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</row>
    <row r="29" spans="1:13" ht="12.75">
      <c r="A29" s="123"/>
      <c r="B29" s="96"/>
      <c r="C29" s="86"/>
      <c r="D29" s="103"/>
      <c r="E29" s="111"/>
      <c r="F29" s="111"/>
      <c r="G29" s="111"/>
      <c r="H29" s="111"/>
      <c r="I29" s="111"/>
      <c r="J29" s="111"/>
      <c r="K29" s="111"/>
      <c r="L29" s="103"/>
      <c r="M29" s="103"/>
    </row>
    <row r="30" spans="1:13" ht="25.5">
      <c r="A30" s="122" t="s">
        <v>119</v>
      </c>
      <c r="B30" s="95"/>
      <c r="C30" s="168" t="s">
        <v>120</v>
      </c>
      <c r="D30" s="169">
        <v>305700</v>
      </c>
      <c r="E30" s="169">
        <v>305700</v>
      </c>
      <c r="F30" s="169"/>
      <c r="G30" s="169"/>
      <c r="H30" s="169"/>
      <c r="I30" s="169"/>
      <c r="J30" s="169"/>
      <c r="K30" s="169"/>
      <c r="L30" s="169">
        <v>305700</v>
      </c>
      <c r="M30" s="169">
        <v>305700</v>
      </c>
    </row>
    <row r="31" spans="1:13" ht="12.75">
      <c r="A31" s="123">
        <v>3</v>
      </c>
      <c r="B31" s="96"/>
      <c r="C31" s="86" t="s">
        <v>45</v>
      </c>
      <c r="D31" s="103">
        <f>SUM(D32,D38)</f>
        <v>305700</v>
      </c>
      <c r="E31" s="103">
        <f>SUM(E32,E38)</f>
        <v>305700</v>
      </c>
      <c r="F31" s="103"/>
      <c r="G31" s="103"/>
      <c r="H31" s="103"/>
      <c r="I31" s="103"/>
      <c r="J31" s="103"/>
      <c r="K31" s="103"/>
      <c r="L31" s="103">
        <v>305700</v>
      </c>
      <c r="M31" s="103">
        <v>305700</v>
      </c>
    </row>
    <row r="32" spans="1:13" ht="12.75">
      <c r="A32" s="123">
        <v>32</v>
      </c>
      <c r="B32" s="96"/>
      <c r="C32" s="86" t="s">
        <v>26</v>
      </c>
      <c r="D32" s="103">
        <f>SUM(D33,D34,D35,D37,D36)</f>
        <v>305700</v>
      </c>
      <c r="E32" s="103">
        <f>SUM(E33,E34,E35,E37,E36)</f>
        <v>305700</v>
      </c>
      <c r="F32" s="103"/>
      <c r="G32" s="103"/>
      <c r="H32" s="103"/>
      <c r="I32" s="103"/>
      <c r="J32" s="103"/>
      <c r="K32" s="103"/>
      <c r="L32" s="103">
        <v>305700</v>
      </c>
      <c r="M32" s="103">
        <v>305700</v>
      </c>
    </row>
    <row r="33" spans="1:13" ht="12.75">
      <c r="A33" s="123">
        <v>321</v>
      </c>
      <c r="B33" s="96"/>
      <c r="C33" s="86" t="s">
        <v>27</v>
      </c>
      <c r="D33" s="106">
        <v>30500</v>
      </c>
      <c r="E33" s="106">
        <v>30500</v>
      </c>
      <c r="F33" s="106"/>
      <c r="G33" s="106"/>
      <c r="H33" s="106"/>
      <c r="I33" s="106"/>
      <c r="J33" s="106"/>
      <c r="K33" s="106"/>
      <c r="L33" s="106"/>
      <c r="M33" s="106"/>
    </row>
    <row r="34" spans="1:13" ht="12.75">
      <c r="A34" s="123">
        <v>322</v>
      </c>
      <c r="B34" s="96"/>
      <c r="C34" s="86" t="s">
        <v>28</v>
      </c>
      <c r="D34" s="106">
        <v>98986</v>
      </c>
      <c r="E34" s="106">
        <v>98986</v>
      </c>
      <c r="F34" s="106"/>
      <c r="G34" s="106"/>
      <c r="H34" s="106"/>
      <c r="I34" s="106"/>
      <c r="J34" s="106"/>
      <c r="K34" s="106"/>
      <c r="L34" s="106"/>
      <c r="M34" s="106"/>
    </row>
    <row r="35" spans="1:13" ht="12.75">
      <c r="A35" s="123">
        <v>323</v>
      </c>
      <c r="B35" s="96"/>
      <c r="C35" s="86" t="s">
        <v>29</v>
      </c>
      <c r="D35" s="106">
        <v>175214</v>
      </c>
      <c r="E35" s="106">
        <v>175214</v>
      </c>
      <c r="F35" s="106"/>
      <c r="G35" s="106"/>
      <c r="H35" s="106"/>
      <c r="I35" s="106"/>
      <c r="J35" s="106"/>
      <c r="K35" s="106"/>
      <c r="L35" s="106"/>
      <c r="M35" s="106"/>
    </row>
    <row r="36" spans="1:13" ht="25.5">
      <c r="A36" s="123">
        <v>324</v>
      </c>
      <c r="B36" s="96"/>
      <c r="C36" s="86" t="s">
        <v>63</v>
      </c>
      <c r="D36" s="106">
        <v>0</v>
      </c>
      <c r="E36" s="106">
        <v>0</v>
      </c>
      <c r="F36" s="106"/>
      <c r="G36" s="106"/>
      <c r="H36" s="106"/>
      <c r="I36" s="106"/>
      <c r="J36" s="106"/>
      <c r="K36" s="106"/>
      <c r="L36" s="106"/>
      <c r="M36" s="106"/>
    </row>
    <row r="37" spans="1:13" ht="25.5">
      <c r="A37" s="123">
        <v>329</v>
      </c>
      <c r="B37" s="96"/>
      <c r="C37" s="86" t="s">
        <v>30</v>
      </c>
      <c r="D37" s="106">
        <v>1000</v>
      </c>
      <c r="E37" s="106">
        <v>1000</v>
      </c>
      <c r="F37" s="106"/>
      <c r="G37" s="106"/>
      <c r="H37" s="106"/>
      <c r="I37" s="106"/>
      <c r="J37" s="106"/>
      <c r="K37" s="106"/>
      <c r="L37" s="106"/>
      <c r="M37" s="106"/>
    </row>
    <row r="38" spans="1:13" ht="12.75">
      <c r="A38" s="123">
        <v>34</v>
      </c>
      <c r="B38" s="96"/>
      <c r="C38" s="86" t="s">
        <v>67</v>
      </c>
      <c r="D38" s="106">
        <v>0</v>
      </c>
      <c r="E38" s="106">
        <v>0</v>
      </c>
      <c r="F38" s="106"/>
      <c r="G38" s="106"/>
      <c r="H38" s="106"/>
      <c r="I38" s="106"/>
      <c r="J38" s="106"/>
      <c r="K38" s="106"/>
      <c r="L38" s="106"/>
      <c r="M38" s="106"/>
    </row>
    <row r="39" spans="1:13" ht="12.75">
      <c r="A39" s="123">
        <v>343</v>
      </c>
      <c r="B39" s="96"/>
      <c r="C39" s="86" t="s">
        <v>31</v>
      </c>
      <c r="D39" s="106">
        <v>0</v>
      </c>
      <c r="E39" s="106">
        <v>0</v>
      </c>
      <c r="F39" s="106"/>
      <c r="G39" s="106"/>
      <c r="H39" s="106"/>
      <c r="I39" s="106"/>
      <c r="J39" s="106"/>
      <c r="K39" s="106"/>
      <c r="L39" s="106"/>
      <c r="M39" s="106"/>
    </row>
    <row r="40" spans="1:13" ht="12.75">
      <c r="A40" s="123"/>
      <c r="B40" s="96"/>
      <c r="C40" s="86"/>
      <c r="D40" s="103"/>
      <c r="E40" s="111"/>
      <c r="F40" s="111"/>
      <c r="G40" s="111"/>
      <c r="H40" s="111"/>
      <c r="I40" s="111"/>
      <c r="J40" s="111"/>
      <c r="K40" s="111"/>
      <c r="L40" s="103"/>
      <c r="M40" s="103"/>
    </row>
    <row r="41" spans="1:13" ht="25.5">
      <c r="A41" s="122" t="s">
        <v>122</v>
      </c>
      <c r="B41" s="95"/>
      <c r="C41" s="168" t="s">
        <v>123</v>
      </c>
      <c r="D41" s="169">
        <f>SUM(D42)</f>
        <v>824508</v>
      </c>
      <c r="E41" s="169">
        <f aca="true" t="shared" si="13" ref="E41:K42">SUM(E42)</f>
        <v>824508</v>
      </c>
      <c r="F41" s="105">
        <f t="shared" si="13"/>
        <v>0</v>
      </c>
      <c r="G41" s="105">
        <f t="shared" si="13"/>
        <v>0</v>
      </c>
      <c r="H41" s="105">
        <f t="shared" si="13"/>
        <v>0</v>
      </c>
      <c r="I41" s="105">
        <f t="shared" si="13"/>
        <v>0</v>
      </c>
      <c r="J41" s="105">
        <f t="shared" si="13"/>
        <v>0</v>
      </c>
      <c r="K41" s="105">
        <f t="shared" si="13"/>
        <v>0</v>
      </c>
      <c r="L41" s="169">
        <v>824508</v>
      </c>
      <c r="M41" s="169">
        <v>824508</v>
      </c>
    </row>
    <row r="42" spans="1:13" ht="12.75">
      <c r="A42" s="123">
        <v>3</v>
      </c>
      <c r="B42" s="96"/>
      <c r="C42" s="86" t="s">
        <v>45</v>
      </c>
      <c r="D42" s="106">
        <f>SUM(D43)</f>
        <v>824508</v>
      </c>
      <c r="E42" s="106">
        <f t="shared" si="13"/>
        <v>824508</v>
      </c>
      <c r="F42" s="106">
        <f t="shared" si="13"/>
        <v>0</v>
      </c>
      <c r="G42" s="106">
        <f t="shared" si="13"/>
        <v>0</v>
      </c>
      <c r="H42" s="106">
        <f t="shared" si="13"/>
        <v>0</v>
      </c>
      <c r="I42" s="106">
        <f t="shared" si="13"/>
        <v>0</v>
      </c>
      <c r="J42" s="106">
        <f t="shared" si="13"/>
        <v>0</v>
      </c>
      <c r="K42" s="106">
        <f t="shared" si="13"/>
        <v>0</v>
      </c>
      <c r="L42" s="106">
        <v>824508</v>
      </c>
      <c r="M42" s="106">
        <v>824508</v>
      </c>
    </row>
    <row r="43" spans="1:13" ht="12.75">
      <c r="A43" s="123">
        <v>32</v>
      </c>
      <c r="B43" s="96"/>
      <c r="C43" s="86" t="s">
        <v>26</v>
      </c>
      <c r="D43" s="106">
        <f>SUM(D44,D48,D56)</f>
        <v>824508</v>
      </c>
      <c r="E43" s="106">
        <f aca="true" t="shared" si="14" ref="E43:K43">SUM(E44,E48,E56)</f>
        <v>824508</v>
      </c>
      <c r="F43" s="106">
        <f t="shared" si="14"/>
        <v>0</v>
      </c>
      <c r="G43" s="106">
        <f t="shared" si="14"/>
        <v>0</v>
      </c>
      <c r="H43" s="106">
        <f t="shared" si="14"/>
        <v>0</v>
      </c>
      <c r="I43" s="106">
        <f t="shared" si="14"/>
        <v>0</v>
      </c>
      <c r="J43" s="106">
        <f t="shared" si="14"/>
        <v>0</v>
      </c>
      <c r="K43" s="106">
        <f t="shared" si="14"/>
        <v>0</v>
      </c>
      <c r="L43" s="106">
        <v>824508</v>
      </c>
      <c r="M43" s="106">
        <v>824508</v>
      </c>
    </row>
    <row r="44" spans="1:13" ht="12.75">
      <c r="A44" s="123">
        <v>322</v>
      </c>
      <c r="B44" s="96"/>
      <c r="C44" s="86" t="s">
        <v>28</v>
      </c>
      <c r="D44" s="106">
        <f>SUM(D45:D47)</f>
        <v>632000</v>
      </c>
      <c r="E44" s="106">
        <f aca="true" t="shared" si="15" ref="E44:K44">SUM(E45:E47)</f>
        <v>632000</v>
      </c>
      <c r="F44" s="106">
        <f t="shared" si="15"/>
        <v>0</v>
      </c>
      <c r="G44" s="106">
        <f t="shared" si="15"/>
        <v>0</v>
      </c>
      <c r="H44" s="106">
        <f t="shared" si="15"/>
        <v>0</v>
      </c>
      <c r="I44" s="106">
        <f t="shared" si="15"/>
        <v>0</v>
      </c>
      <c r="J44" s="106">
        <f t="shared" si="15"/>
        <v>0</v>
      </c>
      <c r="K44" s="106">
        <f t="shared" si="15"/>
        <v>0</v>
      </c>
      <c r="L44" s="106">
        <f>SUM(L45:L47)</f>
        <v>0</v>
      </c>
      <c r="M44" s="106">
        <f>SUM(M45:M47)</f>
        <v>0</v>
      </c>
    </row>
    <row r="45" spans="1:13" s="130" customFormat="1" ht="25.5">
      <c r="A45" s="127">
        <v>3221</v>
      </c>
      <c r="B45" s="128">
        <v>0</v>
      </c>
      <c r="C45" s="129" t="s">
        <v>51</v>
      </c>
      <c r="D45" s="104">
        <v>12000</v>
      </c>
      <c r="E45" s="104">
        <v>12000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</row>
    <row r="46" spans="1:13" s="130" customFormat="1" ht="12.75">
      <c r="A46" s="127">
        <v>3223</v>
      </c>
      <c r="B46" s="128">
        <v>0</v>
      </c>
      <c r="C46" s="129" t="s">
        <v>52</v>
      </c>
      <c r="D46" s="104">
        <v>616000</v>
      </c>
      <c r="E46" s="104">
        <v>616000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</row>
    <row r="47" spans="1:13" s="130" customFormat="1" ht="12.75">
      <c r="A47" s="127">
        <v>3225</v>
      </c>
      <c r="B47" s="128">
        <v>0</v>
      </c>
      <c r="C47" s="129" t="s">
        <v>54</v>
      </c>
      <c r="D47" s="104">
        <v>4000</v>
      </c>
      <c r="E47" s="104">
        <v>4000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</row>
    <row r="48" spans="1:13" ht="12.75">
      <c r="A48" s="123">
        <v>323</v>
      </c>
      <c r="B48" s="96"/>
      <c r="C48" s="86" t="s">
        <v>29</v>
      </c>
      <c r="D48" s="106">
        <f>SUM(D49:D55)</f>
        <v>190508</v>
      </c>
      <c r="E48" s="106">
        <v>190508</v>
      </c>
      <c r="F48" s="106">
        <f aca="true" t="shared" si="16" ref="F48:K48">SUM(F49:F55)</f>
        <v>0</v>
      </c>
      <c r="G48" s="106">
        <f t="shared" si="16"/>
        <v>0</v>
      </c>
      <c r="H48" s="106">
        <f t="shared" si="16"/>
        <v>0</v>
      </c>
      <c r="I48" s="106">
        <f t="shared" si="16"/>
        <v>0</v>
      </c>
      <c r="J48" s="106">
        <f t="shared" si="16"/>
        <v>0</v>
      </c>
      <c r="K48" s="106">
        <f t="shared" si="16"/>
        <v>0</v>
      </c>
      <c r="L48" s="106">
        <f>SUM(L49:L55)</f>
        <v>0</v>
      </c>
      <c r="M48" s="106">
        <f>SUM(M49:M55)</f>
        <v>0</v>
      </c>
    </row>
    <row r="49" spans="1:13" s="130" customFormat="1" ht="12.75">
      <c r="A49" s="127">
        <v>3231</v>
      </c>
      <c r="B49" s="128">
        <v>0</v>
      </c>
      <c r="C49" s="129" t="s">
        <v>56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</row>
    <row r="50" spans="1:13" s="130" customFormat="1" ht="25.5">
      <c r="A50" s="127">
        <v>3232</v>
      </c>
      <c r="B50" s="128">
        <v>0</v>
      </c>
      <c r="C50" s="129" t="s">
        <v>46</v>
      </c>
      <c r="D50" s="104">
        <v>80000</v>
      </c>
      <c r="E50" s="104">
        <v>80000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</row>
    <row r="51" spans="1:13" s="130" customFormat="1" ht="12.75">
      <c r="A51" s="127">
        <v>3234</v>
      </c>
      <c r="B51" s="128">
        <v>0</v>
      </c>
      <c r="C51" s="129" t="s">
        <v>58</v>
      </c>
      <c r="D51" s="104">
        <v>73954</v>
      </c>
      <c r="E51" s="104">
        <v>73954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</row>
    <row r="52" spans="1:13" s="130" customFormat="1" ht="12.75">
      <c r="A52" s="127">
        <v>3235</v>
      </c>
      <c r="B52" s="128">
        <v>0</v>
      </c>
      <c r="C52" s="129" t="s">
        <v>59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</row>
    <row r="53" spans="1:13" s="130" customFormat="1" ht="12.75">
      <c r="A53" s="127">
        <v>3236</v>
      </c>
      <c r="B53" s="128">
        <v>0</v>
      </c>
      <c r="C53" s="129" t="s">
        <v>60</v>
      </c>
      <c r="D53" s="104">
        <v>26554</v>
      </c>
      <c r="E53" s="104">
        <v>26554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</row>
    <row r="54" spans="1:13" s="130" customFormat="1" ht="12.75">
      <c r="A54" s="127">
        <v>3237</v>
      </c>
      <c r="B54" s="128">
        <v>0</v>
      </c>
      <c r="C54" s="129" t="s">
        <v>47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</row>
    <row r="55" spans="1:13" s="130" customFormat="1" ht="12.75">
      <c r="A55" s="127">
        <v>3239</v>
      </c>
      <c r="B55" s="128">
        <v>0</v>
      </c>
      <c r="C55" s="129" t="s">
        <v>62</v>
      </c>
      <c r="D55" s="104">
        <v>10000</v>
      </c>
      <c r="E55" s="104">
        <v>10000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</row>
    <row r="56" spans="1:13" ht="25.5">
      <c r="A56" s="123">
        <v>329</v>
      </c>
      <c r="B56" s="96"/>
      <c r="C56" s="86" t="s">
        <v>30</v>
      </c>
      <c r="D56" s="106">
        <f>SUM(D57:D57)</f>
        <v>2000</v>
      </c>
      <c r="E56" s="106">
        <v>2000</v>
      </c>
      <c r="F56" s="106">
        <f aca="true" t="shared" si="17" ref="F56:K56">SUM(F57:F57)</f>
        <v>0</v>
      </c>
      <c r="G56" s="106">
        <f t="shared" si="17"/>
        <v>0</v>
      </c>
      <c r="H56" s="106">
        <f t="shared" si="17"/>
        <v>0</v>
      </c>
      <c r="I56" s="106">
        <f t="shared" si="17"/>
        <v>0</v>
      </c>
      <c r="J56" s="106">
        <f t="shared" si="17"/>
        <v>0</v>
      </c>
      <c r="K56" s="106">
        <f t="shared" si="17"/>
        <v>0</v>
      </c>
      <c r="L56" s="106">
        <f>SUM(L57:L57)</f>
        <v>0</v>
      </c>
      <c r="M56" s="106">
        <f>SUM(M57:M57)</f>
        <v>0</v>
      </c>
    </row>
    <row r="57" spans="1:13" s="130" customFormat="1" ht="12.75">
      <c r="A57" s="127">
        <v>3292</v>
      </c>
      <c r="B57" s="128">
        <v>0</v>
      </c>
      <c r="C57" s="129" t="s">
        <v>64</v>
      </c>
      <c r="D57" s="104">
        <v>2000</v>
      </c>
      <c r="E57" s="104">
        <v>2000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</row>
    <row r="58" spans="1:13" ht="38.25">
      <c r="A58" s="121" t="s">
        <v>124</v>
      </c>
      <c r="B58" s="94"/>
      <c r="C58" s="88" t="s">
        <v>93</v>
      </c>
      <c r="D58" s="107">
        <v>417400</v>
      </c>
      <c r="E58" s="107"/>
      <c r="F58" s="107">
        <v>347400</v>
      </c>
      <c r="G58" s="107">
        <v>57000</v>
      </c>
      <c r="H58" s="107"/>
      <c r="I58" s="107"/>
      <c r="J58" s="107"/>
      <c r="K58" s="107">
        <v>13000</v>
      </c>
      <c r="L58" s="107">
        <v>427500</v>
      </c>
      <c r="M58" s="107">
        <v>438500</v>
      </c>
    </row>
    <row r="59" spans="1:13" ht="25.5">
      <c r="A59" s="122" t="s">
        <v>125</v>
      </c>
      <c r="B59" s="95"/>
      <c r="C59" s="168" t="s">
        <v>126</v>
      </c>
      <c r="D59" s="173">
        <f>SUM(D60,D116)</f>
        <v>417400</v>
      </c>
      <c r="E59" s="108"/>
      <c r="F59" s="173">
        <f>SUM(F60,F116)</f>
        <v>347400</v>
      </c>
      <c r="G59" s="173">
        <v>57000</v>
      </c>
      <c r="H59" s="108"/>
      <c r="I59" s="108"/>
      <c r="J59" s="108"/>
      <c r="K59" s="173">
        <v>13000</v>
      </c>
      <c r="L59" s="173">
        <v>427500</v>
      </c>
      <c r="M59" s="173">
        <v>438500</v>
      </c>
    </row>
    <row r="60" spans="1:13" ht="12.75">
      <c r="A60" s="123">
        <v>3</v>
      </c>
      <c r="B60" s="96"/>
      <c r="C60" s="86" t="s">
        <v>45</v>
      </c>
      <c r="D60" s="106">
        <f>SUM(D61,D70,D102,D108,D113)</f>
        <v>394400</v>
      </c>
      <c r="E60" s="106">
        <f aca="true" t="shared" si="18" ref="E60:K60">SUM(E61,E70,E102,E108,E113)</f>
        <v>0</v>
      </c>
      <c r="F60" s="106">
        <v>324400</v>
      </c>
      <c r="G60" s="106">
        <f t="shared" si="18"/>
        <v>57000</v>
      </c>
      <c r="H60" s="106">
        <f t="shared" si="18"/>
        <v>0</v>
      </c>
      <c r="I60" s="106">
        <f t="shared" si="18"/>
        <v>0</v>
      </c>
      <c r="J60" s="106">
        <f t="shared" si="18"/>
        <v>0</v>
      </c>
      <c r="K60" s="106">
        <f t="shared" si="18"/>
        <v>13000</v>
      </c>
      <c r="L60" s="106">
        <v>108500</v>
      </c>
      <c r="M60" s="106">
        <v>112000</v>
      </c>
    </row>
    <row r="61" spans="1:13" ht="12.75">
      <c r="A61" s="123">
        <v>31</v>
      </c>
      <c r="B61" s="96"/>
      <c r="C61" s="86" t="s">
        <v>22</v>
      </c>
      <c r="D61" s="106">
        <f>SUM(D62,D65,D67)</f>
        <v>107400</v>
      </c>
      <c r="E61" s="106">
        <f aca="true" t="shared" si="19" ref="E61:K61">SUM(E62,E65,E67)</f>
        <v>0</v>
      </c>
      <c r="F61" s="106">
        <f t="shared" si="19"/>
        <v>107400</v>
      </c>
      <c r="G61" s="106">
        <f t="shared" si="19"/>
        <v>0</v>
      </c>
      <c r="H61" s="106">
        <f t="shared" si="19"/>
        <v>0</v>
      </c>
      <c r="I61" s="106">
        <f t="shared" si="19"/>
        <v>0</v>
      </c>
      <c r="J61" s="106">
        <f t="shared" si="19"/>
        <v>0</v>
      </c>
      <c r="K61" s="106">
        <f t="shared" si="19"/>
        <v>0</v>
      </c>
      <c r="L61" s="106">
        <f>SUM(L62,L65,L67)</f>
        <v>0</v>
      </c>
      <c r="M61" s="106">
        <f>SUM(M62,M65,M67)</f>
        <v>0</v>
      </c>
    </row>
    <row r="62" spans="1:13" ht="12.75">
      <c r="A62" s="123">
        <v>311</v>
      </c>
      <c r="B62" s="96"/>
      <c r="C62" s="86" t="s">
        <v>23</v>
      </c>
      <c r="D62" s="106">
        <f>SUM(D63:D64)</f>
        <v>82000</v>
      </c>
      <c r="E62" s="106">
        <f aca="true" t="shared" si="20" ref="E62:K62">SUM(E63:E64)</f>
        <v>0</v>
      </c>
      <c r="F62" s="106">
        <v>82000</v>
      </c>
      <c r="G62" s="106">
        <f t="shared" si="20"/>
        <v>0</v>
      </c>
      <c r="H62" s="106">
        <f t="shared" si="20"/>
        <v>0</v>
      </c>
      <c r="I62" s="106">
        <f t="shared" si="20"/>
        <v>0</v>
      </c>
      <c r="J62" s="106">
        <f t="shared" si="20"/>
        <v>0</v>
      </c>
      <c r="K62" s="106">
        <f t="shared" si="20"/>
        <v>0</v>
      </c>
      <c r="L62" s="106">
        <f>SUM(L63:L64)</f>
        <v>0</v>
      </c>
      <c r="M62" s="106">
        <f>SUM(M63:M64)</f>
        <v>0</v>
      </c>
    </row>
    <row r="63" spans="1:13" s="130" customFormat="1" ht="12.75">
      <c r="A63" s="127">
        <v>3111</v>
      </c>
      <c r="B63" s="133">
        <v>0</v>
      </c>
      <c r="C63" s="129" t="s">
        <v>78</v>
      </c>
      <c r="D63" s="104">
        <v>82000</v>
      </c>
      <c r="E63" s="104">
        <v>0</v>
      </c>
      <c r="F63" s="104">
        <v>82000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</row>
    <row r="64" spans="1:13" s="130" customFormat="1" ht="12.75">
      <c r="A64" s="127">
        <v>3113</v>
      </c>
      <c r="B64" s="133">
        <v>0</v>
      </c>
      <c r="C64" s="129" t="s">
        <v>127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</row>
    <row r="65" spans="1:13" ht="12.75">
      <c r="A65" s="123">
        <v>312</v>
      </c>
      <c r="B65" s="96"/>
      <c r="C65" s="86" t="s">
        <v>24</v>
      </c>
      <c r="D65" s="106">
        <f>SUM(D66)</f>
        <v>9000</v>
      </c>
      <c r="E65" s="106">
        <f aca="true" t="shared" si="21" ref="E65:K65">SUM(E66)</f>
        <v>0</v>
      </c>
      <c r="F65" s="106">
        <v>9000</v>
      </c>
      <c r="G65" s="106">
        <f t="shared" si="21"/>
        <v>0</v>
      </c>
      <c r="H65" s="106">
        <f t="shared" si="21"/>
        <v>0</v>
      </c>
      <c r="I65" s="106">
        <f t="shared" si="21"/>
        <v>0</v>
      </c>
      <c r="J65" s="106">
        <f t="shared" si="21"/>
        <v>0</v>
      </c>
      <c r="K65" s="106">
        <f t="shared" si="21"/>
        <v>0</v>
      </c>
      <c r="L65" s="106">
        <f>SUM(L66)</f>
        <v>0</v>
      </c>
      <c r="M65" s="106">
        <f>SUM(M66)</f>
        <v>0</v>
      </c>
    </row>
    <row r="66" spans="1:13" s="130" customFormat="1" ht="12.75">
      <c r="A66" s="127">
        <v>3121</v>
      </c>
      <c r="B66" s="133">
        <v>0</v>
      </c>
      <c r="C66" s="129" t="s">
        <v>24</v>
      </c>
      <c r="D66" s="104">
        <v>9000</v>
      </c>
      <c r="E66" s="104">
        <v>0</v>
      </c>
      <c r="F66" s="104">
        <v>9000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</row>
    <row r="67" spans="1:13" ht="12.75">
      <c r="A67" s="123">
        <v>313</v>
      </c>
      <c r="B67" s="96"/>
      <c r="C67" s="86" t="s">
        <v>25</v>
      </c>
      <c r="D67" s="106">
        <f>SUM(D68:D69)</f>
        <v>16400</v>
      </c>
      <c r="E67" s="106">
        <f aca="true" t="shared" si="22" ref="E67:K67">SUM(E68:E69)</f>
        <v>0</v>
      </c>
      <c r="F67" s="106">
        <f t="shared" si="22"/>
        <v>16400</v>
      </c>
      <c r="G67" s="106">
        <f t="shared" si="22"/>
        <v>0</v>
      </c>
      <c r="H67" s="106">
        <f t="shared" si="22"/>
        <v>0</v>
      </c>
      <c r="I67" s="106">
        <f t="shared" si="22"/>
        <v>0</v>
      </c>
      <c r="J67" s="106">
        <f t="shared" si="22"/>
        <v>0</v>
      </c>
      <c r="K67" s="106">
        <f t="shared" si="22"/>
        <v>0</v>
      </c>
      <c r="L67" s="106">
        <f>SUM(L68:L69)</f>
        <v>0</v>
      </c>
      <c r="M67" s="106">
        <f>SUM(M68:M69)</f>
        <v>0</v>
      </c>
    </row>
    <row r="68" spans="1:13" s="130" customFormat="1" ht="25.5">
      <c r="A68" s="127">
        <v>3132</v>
      </c>
      <c r="B68" s="133">
        <v>0</v>
      </c>
      <c r="C68" s="129" t="s">
        <v>79</v>
      </c>
      <c r="D68" s="104">
        <v>15000</v>
      </c>
      <c r="E68" s="104">
        <v>0</v>
      </c>
      <c r="F68" s="104">
        <v>15000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</row>
    <row r="69" spans="1:13" s="130" customFormat="1" ht="25.5">
      <c r="A69" s="127">
        <v>3133</v>
      </c>
      <c r="B69" s="133">
        <v>0</v>
      </c>
      <c r="C69" s="129" t="s">
        <v>80</v>
      </c>
      <c r="D69" s="104">
        <v>1400</v>
      </c>
      <c r="E69" s="104">
        <v>0</v>
      </c>
      <c r="F69" s="104">
        <v>1400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</row>
    <row r="70" spans="1:13" ht="12.75">
      <c r="A70" s="123">
        <v>32</v>
      </c>
      <c r="B70" s="96"/>
      <c r="C70" s="86" t="s">
        <v>26</v>
      </c>
      <c r="D70" s="106">
        <f>SUM(D71,D76,D83,D95,D93)</f>
        <v>278500</v>
      </c>
      <c r="E70" s="106">
        <f aca="true" t="shared" si="23" ref="E70:K70">SUM(E71,E76,E83,E95,E93)</f>
        <v>0</v>
      </c>
      <c r="F70" s="106">
        <f t="shared" si="23"/>
        <v>208500</v>
      </c>
      <c r="G70" s="106">
        <f t="shared" si="23"/>
        <v>57000</v>
      </c>
      <c r="H70" s="106">
        <f t="shared" si="23"/>
        <v>0</v>
      </c>
      <c r="I70" s="106">
        <f t="shared" si="23"/>
        <v>0</v>
      </c>
      <c r="J70" s="106">
        <f t="shared" si="23"/>
        <v>0</v>
      </c>
      <c r="K70" s="106">
        <f t="shared" si="23"/>
        <v>13000</v>
      </c>
      <c r="L70" s="106">
        <v>285000</v>
      </c>
      <c r="M70" s="106">
        <v>290000</v>
      </c>
    </row>
    <row r="71" spans="1:13" ht="12.75">
      <c r="A71" s="123">
        <v>321</v>
      </c>
      <c r="B71" s="96"/>
      <c r="C71" s="86" t="s">
        <v>27</v>
      </c>
      <c r="D71" s="106">
        <f>SUM(D72:D75)</f>
        <v>75000</v>
      </c>
      <c r="E71" s="106">
        <f aca="true" t="shared" si="24" ref="E71:K71">SUM(E72:E75)</f>
        <v>0</v>
      </c>
      <c r="F71" s="106">
        <f t="shared" si="24"/>
        <v>75000</v>
      </c>
      <c r="G71" s="106">
        <f t="shared" si="24"/>
        <v>0</v>
      </c>
      <c r="H71" s="106">
        <f t="shared" si="24"/>
        <v>0</v>
      </c>
      <c r="I71" s="106">
        <f t="shared" si="24"/>
        <v>0</v>
      </c>
      <c r="J71" s="106">
        <f t="shared" si="24"/>
        <v>0</v>
      </c>
      <c r="K71" s="106">
        <f t="shared" si="24"/>
        <v>0</v>
      </c>
      <c r="L71" s="106">
        <f>SUM(L72:L75)</f>
        <v>0</v>
      </c>
      <c r="M71" s="106">
        <f>SUM(M72:M75)</f>
        <v>0</v>
      </c>
    </row>
    <row r="72" spans="1:13" s="130" customFormat="1" ht="12.75">
      <c r="A72" s="127">
        <v>3211</v>
      </c>
      <c r="B72" s="133">
        <v>0</v>
      </c>
      <c r="C72" s="129" t="s">
        <v>48</v>
      </c>
      <c r="D72" s="104">
        <v>40000</v>
      </c>
      <c r="E72" s="104">
        <v>0</v>
      </c>
      <c r="F72" s="104">
        <v>40000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</row>
    <row r="73" spans="1:13" s="130" customFormat="1" ht="25.5">
      <c r="A73" s="127">
        <v>3212</v>
      </c>
      <c r="B73" s="133">
        <v>0</v>
      </c>
      <c r="C73" s="129" t="s">
        <v>75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</row>
    <row r="74" spans="1:13" s="130" customFormat="1" ht="12.75">
      <c r="A74" s="127">
        <v>3213</v>
      </c>
      <c r="B74" s="133">
        <v>0</v>
      </c>
      <c r="C74" s="129" t="s">
        <v>49</v>
      </c>
      <c r="D74" s="104">
        <v>10000</v>
      </c>
      <c r="E74" s="104">
        <v>0</v>
      </c>
      <c r="F74" s="104">
        <v>10000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</row>
    <row r="75" spans="1:13" s="130" customFormat="1" ht="25.5">
      <c r="A75" s="127">
        <v>3214</v>
      </c>
      <c r="B75" s="133">
        <v>0</v>
      </c>
      <c r="C75" s="129" t="s">
        <v>50</v>
      </c>
      <c r="D75" s="104">
        <v>25000</v>
      </c>
      <c r="E75" s="104">
        <v>0</v>
      </c>
      <c r="F75" s="104">
        <v>25000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</row>
    <row r="76" spans="1:13" ht="12.75">
      <c r="A76" s="123">
        <v>322</v>
      </c>
      <c r="B76" s="96"/>
      <c r="C76" s="86" t="s">
        <v>28</v>
      </c>
      <c r="D76" s="106">
        <f>SUM(D77:D82)</f>
        <v>63500</v>
      </c>
      <c r="E76" s="106">
        <f aca="true" t="shared" si="25" ref="E76:K76">SUM(E77:E82)</f>
        <v>0</v>
      </c>
      <c r="F76" s="106">
        <v>28500</v>
      </c>
      <c r="G76" s="106">
        <v>22000</v>
      </c>
      <c r="H76" s="106">
        <f t="shared" si="25"/>
        <v>0</v>
      </c>
      <c r="I76" s="106">
        <f t="shared" si="25"/>
        <v>0</v>
      </c>
      <c r="J76" s="106">
        <f t="shared" si="25"/>
        <v>0</v>
      </c>
      <c r="K76" s="106">
        <f t="shared" si="25"/>
        <v>13000</v>
      </c>
      <c r="L76" s="106">
        <f>SUM(L77:L82)</f>
        <v>0</v>
      </c>
      <c r="M76" s="106">
        <f>SUM(M77:M82)</f>
        <v>0</v>
      </c>
    </row>
    <row r="77" spans="1:13" s="130" customFormat="1" ht="25.5">
      <c r="A77" s="127">
        <v>3221</v>
      </c>
      <c r="B77" s="133">
        <v>0</v>
      </c>
      <c r="C77" s="129" t="s">
        <v>51</v>
      </c>
      <c r="D77" s="104">
        <v>40000</v>
      </c>
      <c r="E77" s="104">
        <v>0</v>
      </c>
      <c r="F77" s="104">
        <v>5000</v>
      </c>
      <c r="G77" s="104">
        <v>22000</v>
      </c>
      <c r="H77" s="104">
        <v>0</v>
      </c>
      <c r="I77" s="104">
        <v>0</v>
      </c>
      <c r="J77" s="104">
        <v>0</v>
      </c>
      <c r="K77" s="104">
        <v>13000</v>
      </c>
      <c r="L77" s="104">
        <v>0</v>
      </c>
      <c r="M77" s="104">
        <v>0</v>
      </c>
    </row>
    <row r="78" spans="1:13" s="130" customFormat="1" ht="12.75">
      <c r="A78" s="127">
        <v>3222</v>
      </c>
      <c r="B78" s="133">
        <v>0</v>
      </c>
      <c r="C78" s="129" t="s">
        <v>72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</row>
    <row r="79" spans="1:13" s="130" customFormat="1" ht="12.75">
      <c r="A79" s="127">
        <v>3223</v>
      </c>
      <c r="B79" s="133">
        <v>0</v>
      </c>
      <c r="C79" s="129" t="s">
        <v>52</v>
      </c>
      <c r="D79" s="104">
        <v>0</v>
      </c>
      <c r="E79" s="104">
        <v>0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</row>
    <row r="80" spans="1:13" s="130" customFormat="1" ht="25.5">
      <c r="A80" s="127">
        <v>3224</v>
      </c>
      <c r="B80" s="133">
        <v>0</v>
      </c>
      <c r="C80" s="129" t="s">
        <v>53</v>
      </c>
      <c r="D80" s="104">
        <v>10000</v>
      </c>
      <c r="E80" s="104">
        <v>0</v>
      </c>
      <c r="F80" s="104">
        <v>10000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</row>
    <row r="81" spans="1:13" s="130" customFormat="1" ht="12.75">
      <c r="A81" s="127">
        <v>3225</v>
      </c>
      <c r="B81" s="133">
        <v>0</v>
      </c>
      <c r="C81" s="129" t="s">
        <v>54</v>
      </c>
      <c r="D81" s="104">
        <v>10000</v>
      </c>
      <c r="E81" s="104">
        <v>0</v>
      </c>
      <c r="F81" s="104">
        <v>10000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</row>
    <row r="82" spans="1:13" s="130" customFormat="1" ht="25.5">
      <c r="A82" s="127">
        <v>3227</v>
      </c>
      <c r="B82" s="133">
        <v>0</v>
      </c>
      <c r="C82" s="131" t="s">
        <v>55</v>
      </c>
      <c r="D82" s="104">
        <v>3500</v>
      </c>
      <c r="E82" s="104">
        <v>0</v>
      </c>
      <c r="F82" s="104">
        <v>3500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</row>
    <row r="83" spans="1:13" ht="12.75">
      <c r="A83" s="123">
        <v>323</v>
      </c>
      <c r="B83" s="96"/>
      <c r="C83" s="86" t="s">
        <v>29</v>
      </c>
      <c r="D83" s="106">
        <f>SUM(D84:D92)</f>
        <v>89000</v>
      </c>
      <c r="E83" s="106">
        <f aca="true" t="shared" si="26" ref="E83:K83">SUM(E84:E92)</f>
        <v>0</v>
      </c>
      <c r="F83" s="106">
        <v>89000</v>
      </c>
      <c r="G83" s="106">
        <f t="shared" si="26"/>
        <v>0</v>
      </c>
      <c r="H83" s="106">
        <f t="shared" si="26"/>
        <v>0</v>
      </c>
      <c r="I83" s="106">
        <f t="shared" si="26"/>
        <v>0</v>
      </c>
      <c r="J83" s="106">
        <f t="shared" si="26"/>
        <v>0</v>
      </c>
      <c r="K83" s="106">
        <f t="shared" si="26"/>
        <v>0</v>
      </c>
      <c r="L83" s="106">
        <f>SUM(L84:L92)</f>
        <v>0</v>
      </c>
      <c r="M83" s="106">
        <f>SUM(M84:M92)</f>
        <v>0</v>
      </c>
    </row>
    <row r="84" spans="1:13" s="130" customFormat="1" ht="12.75">
      <c r="A84" s="127">
        <v>3231</v>
      </c>
      <c r="B84" s="133">
        <v>0</v>
      </c>
      <c r="C84" s="129" t="s">
        <v>56</v>
      </c>
      <c r="D84" s="104">
        <v>30000</v>
      </c>
      <c r="E84" s="104">
        <v>0</v>
      </c>
      <c r="F84" s="104">
        <v>30000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</row>
    <row r="85" spans="1:13" s="130" customFormat="1" ht="25.5">
      <c r="A85" s="127">
        <v>3232</v>
      </c>
      <c r="B85" s="133">
        <v>0</v>
      </c>
      <c r="C85" s="129" t="s">
        <v>46</v>
      </c>
      <c r="D85" s="104">
        <v>25000</v>
      </c>
      <c r="E85" s="104">
        <v>0</v>
      </c>
      <c r="F85" s="104">
        <v>25000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</row>
    <row r="86" spans="1:13" s="130" customFormat="1" ht="12.75">
      <c r="A86" s="127">
        <v>3233</v>
      </c>
      <c r="B86" s="133">
        <v>0</v>
      </c>
      <c r="C86" s="129" t="s">
        <v>57</v>
      </c>
      <c r="D86" s="104">
        <v>2500</v>
      </c>
      <c r="E86" s="104">
        <v>0</v>
      </c>
      <c r="F86" s="104">
        <v>2500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</row>
    <row r="87" spans="1:13" s="130" customFormat="1" ht="12.75">
      <c r="A87" s="127">
        <v>3234</v>
      </c>
      <c r="B87" s="133">
        <v>0</v>
      </c>
      <c r="C87" s="129" t="s">
        <v>58</v>
      </c>
      <c r="D87" s="104">
        <v>6000</v>
      </c>
      <c r="E87" s="104">
        <v>0</v>
      </c>
      <c r="F87" s="104">
        <v>6000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</row>
    <row r="88" spans="1:13" s="130" customFormat="1" ht="12.75">
      <c r="A88" s="127">
        <v>3235</v>
      </c>
      <c r="B88" s="133">
        <v>0</v>
      </c>
      <c r="C88" s="129" t="s">
        <v>59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</row>
    <row r="89" spans="1:13" s="130" customFormat="1" ht="12.75">
      <c r="A89" s="127">
        <v>3236</v>
      </c>
      <c r="B89" s="133">
        <v>0</v>
      </c>
      <c r="C89" s="129" t="s">
        <v>60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</row>
    <row r="90" spans="1:13" s="130" customFormat="1" ht="12.75">
      <c r="A90" s="127">
        <v>3237</v>
      </c>
      <c r="B90" s="133">
        <v>0</v>
      </c>
      <c r="C90" s="129" t="s">
        <v>47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</row>
    <row r="91" spans="1:13" s="130" customFormat="1" ht="12.75">
      <c r="A91" s="127">
        <v>3238</v>
      </c>
      <c r="B91" s="133">
        <v>0</v>
      </c>
      <c r="C91" s="129" t="s">
        <v>61</v>
      </c>
      <c r="D91" s="104">
        <v>3000</v>
      </c>
      <c r="E91" s="104">
        <v>0</v>
      </c>
      <c r="F91" s="104">
        <v>3000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</row>
    <row r="92" spans="1:13" s="130" customFormat="1" ht="12.75">
      <c r="A92" s="127">
        <v>3239</v>
      </c>
      <c r="B92" s="133">
        <v>0</v>
      </c>
      <c r="C92" s="129" t="s">
        <v>62</v>
      </c>
      <c r="D92" s="104">
        <v>22500</v>
      </c>
      <c r="E92" s="104">
        <v>0</v>
      </c>
      <c r="F92" s="104">
        <v>22500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</row>
    <row r="93" spans="1:13" ht="25.5">
      <c r="A93" s="123">
        <v>324</v>
      </c>
      <c r="B93" s="96"/>
      <c r="C93" s="86" t="s">
        <v>63</v>
      </c>
      <c r="D93" s="103">
        <f>SUM(D94)</f>
        <v>0</v>
      </c>
      <c r="E93" s="103">
        <f aca="true" t="shared" si="27" ref="E93:K93">SUM(E94)</f>
        <v>0</v>
      </c>
      <c r="F93" s="103">
        <f t="shared" si="27"/>
        <v>0</v>
      </c>
      <c r="G93" s="103">
        <f t="shared" si="27"/>
        <v>0</v>
      </c>
      <c r="H93" s="103">
        <f t="shared" si="27"/>
        <v>0</v>
      </c>
      <c r="I93" s="103">
        <f t="shared" si="27"/>
        <v>0</v>
      </c>
      <c r="J93" s="103">
        <f t="shared" si="27"/>
        <v>0</v>
      </c>
      <c r="K93" s="103">
        <f t="shared" si="27"/>
        <v>0</v>
      </c>
      <c r="L93" s="103">
        <f>SUM(L94)</f>
        <v>0</v>
      </c>
      <c r="M93" s="103">
        <f>SUM(M94)</f>
        <v>0</v>
      </c>
    </row>
    <row r="94" spans="1:13" s="130" customFormat="1" ht="25.5">
      <c r="A94" s="127">
        <v>3241</v>
      </c>
      <c r="B94" s="133">
        <v>0</v>
      </c>
      <c r="C94" s="129" t="s">
        <v>63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</row>
    <row r="95" spans="1:13" ht="25.5">
      <c r="A95" s="123">
        <v>329</v>
      </c>
      <c r="B95" s="96"/>
      <c r="C95" s="86" t="s">
        <v>30</v>
      </c>
      <c r="D95" s="106">
        <f>SUM(D96:D101)</f>
        <v>51000</v>
      </c>
      <c r="E95" s="106">
        <f aca="true" t="shared" si="28" ref="E95:K95">SUM(E96:E101)</f>
        <v>0</v>
      </c>
      <c r="F95" s="106">
        <f t="shared" si="28"/>
        <v>16000</v>
      </c>
      <c r="G95" s="106">
        <f t="shared" si="28"/>
        <v>35000</v>
      </c>
      <c r="H95" s="106">
        <f t="shared" si="28"/>
        <v>0</v>
      </c>
      <c r="I95" s="106">
        <f t="shared" si="28"/>
        <v>0</v>
      </c>
      <c r="J95" s="106">
        <f t="shared" si="28"/>
        <v>0</v>
      </c>
      <c r="K95" s="106">
        <f t="shared" si="28"/>
        <v>0</v>
      </c>
      <c r="L95" s="106">
        <v>0</v>
      </c>
      <c r="M95" s="106">
        <v>0</v>
      </c>
    </row>
    <row r="96" spans="1:13" s="130" customFormat="1" ht="38.25">
      <c r="A96" s="127">
        <v>3291</v>
      </c>
      <c r="B96" s="133">
        <v>0</v>
      </c>
      <c r="C96" s="129" t="s">
        <v>128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</row>
    <row r="97" spans="1:13" s="130" customFormat="1" ht="12.75">
      <c r="A97" s="127">
        <v>3292</v>
      </c>
      <c r="B97" s="133">
        <v>0</v>
      </c>
      <c r="C97" s="129" t="s">
        <v>64</v>
      </c>
      <c r="D97" s="104">
        <v>0</v>
      </c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</row>
    <row r="98" spans="1:13" s="130" customFormat="1" ht="12.75">
      <c r="A98" s="127">
        <v>3293</v>
      </c>
      <c r="B98" s="133">
        <v>0</v>
      </c>
      <c r="C98" s="129" t="s">
        <v>65</v>
      </c>
      <c r="D98" s="104">
        <v>10000</v>
      </c>
      <c r="E98" s="104">
        <v>0</v>
      </c>
      <c r="F98" s="104">
        <v>10000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</row>
    <row r="99" spans="1:13" s="130" customFormat="1" ht="12.75">
      <c r="A99" s="127">
        <v>3294</v>
      </c>
      <c r="B99" s="133">
        <v>0</v>
      </c>
      <c r="C99" s="132" t="s">
        <v>121</v>
      </c>
      <c r="D99" s="104">
        <v>1000</v>
      </c>
      <c r="E99" s="104">
        <v>0</v>
      </c>
      <c r="F99" s="104">
        <v>1000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</row>
    <row r="100" spans="1:13" s="130" customFormat="1" ht="12.75">
      <c r="A100" s="127">
        <v>3295</v>
      </c>
      <c r="B100" s="133">
        <v>0</v>
      </c>
      <c r="C100" s="129" t="s">
        <v>66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</row>
    <row r="101" spans="1:13" s="130" customFormat="1" ht="25.5">
      <c r="A101" s="127">
        <v>3299</v>
      </c>
      <c r="B101" s="133">
        <v>0</v>
      </c>
      <c r="C101" s="129" t="s">
        <v>30</v>
      </c>
      <c r="D101" s="104">
        <v>40000</v>
      </c>
      <c r="E101" s="104">
        <v>0</v>
      </c>
      <c r="F101" s="104">
        <v>5000</v>
      </c>
      <c r="G101" s="104">
        <v>35000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</row>
    <row r="102" spans="1:13" ht="12.75">
      <c r="A102" s="123">
        <v>34</v>
      </c>
      <c r="B102" s="96"/>
      <c r="C102" s="86" t="s">
        <v>67</v>
      </c>
      <c r="D102" s="103">
        <f>SUM(D103)</f>
        <v>8500</v>
      </c>
      <c r="E102" s="103">
        <f aca="true" t="shared" si="29" ref="E102:K102">SUM(E103)</f>
        <v>0</v>
      </c>
      <c r="F102" s="103">
        <f t="shared" si="29"/>
        <v>0</v>
      </c>
      <c r="G102" s="103">
        <f t="shared" si="29"/>
        <v>0</v>
      </c>
      <c r="H102" s="103">
        <f t="shared" si="29"/>
        <v>0</v>
      </c>
      <c r="I102" s="103">
        <f t="shared" si="29"/>
        <v>0</v>
      </c>
      <c r="J102" s="103">
        <f t="shared" si="29"/>
        <v>0</v>
      </c>
      <c r="K102" s="103">
        <f t="shared" si="29"/>
        <v>0</v>
      </c>
      <c r="L102" s="103">
        <v>9000</v>
      </c>
      <c r="M102" s="103">
        <v>9500</v>
      </c>
    </row>
    <row r="103" spans="1:13" ht="12.75">
      <c r="A103" s="123">
        <v>343</v>
      </c>
      <c r="B103" s="96"/>
      <c r="C103" s="86" t="s">
        <v>31</v>
      </c>
      <c r="D103" s="103">
        <f>SUM(D104:D107)</f>
        <v>8500</v>
      </c>
      <c r="E103" s="103">
        <f aca="true" t="shared" si="30" ref="E103:K103">SUM(E104:E107)</f>
        <v>0</v>
      </c>
      <c r="F103" s="103">
        <f t="shared" si="30"/>
        <v>0</v>
      </c>
      <c r="G103" s="103">
        <f t="shared" si="30"/>
        <v>0</v>
      </c>
      <c r="H103" s="103">
        <f t="shared" si="30"/>
        <v>0</v>
      </c>
      <c r="I103" s="103">
        <f t="shared" si="30"/>
        <v>0</v>
      </c>
      <c r="J103" s="103">
        <f t="shared" si="30"/>
        <v>0</v>
      </c>
      <c r="K103" s="103">
        <f t="shared" si="30"/>
        <v>0</v>
      </c>
      <c r="L103" s="103">
        <f>SUM(L104:L107)</f>
        <v>0</v>
      </c>
      <c r="M103" s="103">
        <f>SUM(M104:M107)</f>
        <v>0</v>
      </c>
    </row>
    <row r="104" spans="1:13" s="130" customFormat="1" ht="25.5">
      <c r="A104" s="127">
        <v>3431</v>
      </c>
      <c r="B104" s="133">
        <v>0</v>
      </c>
      <c r="C104" s="129" t="s">
        <v>68</v>
      </c>
      <c r="D104" s="104">
        <v>8500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</row>
    <row r="105" spans="1:13" s="130" customFormat="1" ht="25.5">
      <c r="A105" s="127">
        <v>3432</v>
      </c>
      <c r="B105" s="133">
        <v>0</v>
      </c>
      <c r="C105" s="129" t="s">
        <v>129</v>
      </c>
      <c r="D105" s="104">
        <v>0</v>
      </c>
      <c r="E105" s="104">
        <v>0</v>
      </c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</row>
    <row r="106" spans="1:13" s="130" customFormat="1" ht="12.75">
      <c r="A106" s="127">
        <v>3433</v>
      </c>
      <c r="B106" s="133">
        <v>0</v>
      </c>
      <c r="C106" s="129" t="s">
        <v>69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</row>
    <row r="107" spans="1:13" s="130" customFormat="1" ht="25.5">
      <c r="A107" s="127">
        <v>3434</v>
      </c>
      <c r="B107" s="133">
        <v>0</v>
      </c>
      <c r="C107" s="129" t="s">
        <v>70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</row>
    <row r="108" spans="1:13" ht="25.5">
      <c r="A108" s="123">
        <v>36</v>
      </c>
      <c r="B108" s="96"/>
      <c r="C108" s="90" t="s">
        <v>106</v>
      </c>
      <c r="D108" s="103">
        <f>SUM(D109,D111)</f>
        <v>0</v>
      </c>
      <c r="E108" s="103">
        <f aca="true" t="shared" si="31" ref="E108:K108">SUM(E109,E111)</f>
        <v>0</v>
      </c>
      <c r="F108" s="103">
        <f t="shared" si="31"/>
        <v>0</v>
      </c>
      <c r="G108" s="103">
        <f t="shared" si="31"/>
        <v>0</v>
      </c>
      <c r="H108" s="103">
        <f t="shared" si="31"/>
        <v>0</v>
      </c>
      <c r="I108" s="103">
        <f t="shared" si="31"/>
        <v>0</v>
      </c>
      <c r="J108" s="103">
        <f t="shared" si="31"/>
        <v>0</v>
      </c>
      <c r="K108" s="103">
        <f t="shared" si="31"/>
        <v>0</v>
      </c>
      <c r="L108" s="103">
        <f>SUM(L109,L111)</f>
        <v>0</v>
      </c>
      <c r="M108" s="103">
        <f>SUM(M109,M111)</f>
        <v>0</v>
      </c>
    </row>
    <row r="109" spans="1:13" ht="25.5">
      <c r="A109" s="123">
        <v>366</v>
      </c>
      <c r="B109" s="96"/>
      <c r="C109" s="87" t="s">
        <v>107</v>
      </c>
      <c r="D109" s="103">
        <f>SUM(D110:D110)</f>
        <v>0</v>
      </c>
      <c r="E109" s="103">
        <f aca="true" t="shared" si="32" ref="E109:K109">SUM(E110:E110)</f>
        <v>0</v>
      </c>
      <c r="F109" s="103">
        <f t="shared" si="32"/>
        <v>0</v>
      </c>
      <c r="G109" s="103">
        <f t="shared" si="32"/>
        <v>0</v>
      </c>
      <c r="H109" s="103">
        <f t="shared" si="32"/>
        <v>0</v>
      </c>
      <c r="I109" s="103">
        <f t="shared" si="32"/>
        <v>0</v>
      </c>
      <c r="J109" s="103">
        <f t="shared" si="32"/>
        <v>0</v>
      </c>
      <c r="K109" s="103">
        <f t="shared" si="32"/>
        <v>0</v>
      </c>
      <c r="L109" s="103">
        <f>SUM(L110:L110)</f>
        <v>0</v>
      </c>
      <c r="M109" s="103">
        <f>SUM(M110:M110)</f>
        <v>0</v>
      </c>
    </row>
    <row r="110" spans="1:13" s="130" customFormat="1" ht="25.5">
      <c r="A110" s="127">
        <v>3661</v>
      </c>
      <c r="B110" s="133">
        <v>0</v>
      </c>
      <c r="C110" s="132" t="s">
        <v>108</v>
      </c>
      <c r="D110" s="104">
        <v>0</v>
      </c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</row>
    <row r="111" spans="1:13" ht="25.5">
      <c r="A111" s="123">
        <v>369</v>
      </c>
      <c r="B111" s="96"/>
      <c r="C111" s="87" t="s">
        <v>130</v>
      </c>
      <c r="D111" s="103">
        <f>SUM(D112:D112)</f>
        <v>0</v>
      </c>
      <c r="E111" s="103">
        <f aca="true" t="shared" si="33" ref="E111:K111">SUM(E112:E112)</f>
        <v>0</v>
      </c>
      <c r="F111" s="103">
        <f t="shared" si="33"/>
        <v>0</v>
      </c>
      <c r="G111" s="103">
        <f t="shared" si="33"/>
        <v>0</v>
      </c>
      <c r="H111" s="103">
        <f t="shared" si="33"/>
        <v>0</v>
      </c>
      <c r="I111" s="103">
        <f t="shared" si="33"/>
        <v>0</v>
      </c>
      <c r="J111" s="103">
        <f t="shared" si="33"/>
        <v>0</v>
      </c>
      <c r="K111" s="103">
        <f t="shared" si="33"/>
        <v>0</v>
      </c>
      <c r="L111" s="103">
        <f>SUM(L112:L112)</f>
        <v>0</v>
      </c>
      <c r="M111" s="103">
        <f>SUM(M112:M112)</f>
        <v>0</v>
      </c>
    </row>
    <row r="112" spans="1:13" s="130" customFormat="1" ht="25.5">
      <c r="A112" s="127">
        <v>3691</v>
      </c>
      <c r="B112" s="133">
        <v>0</v>
      </c>
      <c r="C112" s="132" t="s">
        <v>131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</row>
    <row r="113" spans="1:13" ht="12.75">
      <c r="A113" s="123">
        <v>38</v>
      </c>
      <c r="B113" s="96"/>
      <c r="C113" s="90" t="s">
        <v>73</v>
      </c>
      <c r="D113" s="103">
        <f>SUM(D114)</f>
        <v>0</v>
      </c>
      <c r="E113" s="103">
        <f aca="true" t="shared" si="34" ref="E113:K113">SUM(E114)</f>
        <v>0</v>
      </c>
      <c r="F113" s="103">
        <f t="shared" si="34"/>
        <v>0</v>
      </c>
      <c r="G113" s="103">
        <f t="shared" si="34"/>
        <v>0</v>
      </c>
      <c r="H113" s="103">
        <f t="shared" si="34"/>
        <v>0</v>
      </c>
      <c r="I113" s="103">
        <f t="shared" si="34"/>
        <v>0</v>
      </c>
      <c r="J113" s="103">
        <f t="shared" si="34"/>
        <v>0</v>
      </c>
      <c r="K113" s="103">
        <f t="shared" si="34"/>
        <v>0</v>
      </c>
      <c r="L113" s="103">
        <f>SUM(L114)</f>
        <v>0</v>
      </c>
      <c r="M113" s="103">
        <f>SUM(M114)</f>
        <v>0</v>
      </c>
    </row>
    <row r="114" spans="1:13" ht="12.75">
      <c r="A114" s="123">
        <v>381</v>
      </c>
      <c r="B114" s="96"/>
      <c r="C114" s="87" t="s">
        <v>74</v>
      </c>
      <c r="D114" s="103">
        <f>SUM(D115:D115)</f>
        <v>0</v>
      </c>
      <c r="E114" s="103">
        <f aca="true" t="shared" si="35" ref="E114:K114">SUM(E115:E115)</f>
        <v>0</v>
      </c>
      <c r="F114" s="103">
        <f t="shared" si="35"/>
        <v>0</v>
      </c>
      <c r="G114" s="103">
        <f t="shared" si="35"/>
        <v>0</v>
      </c>
      <c r="H114" s="103">
        <f t="shared" si="35"/>
        <v>0</v>
      </c>
      <c r="I114" s="103">
        <f t="shared" si="35"/>
        <v>0</v>
      </c>
      <c r="J114" s="103">
        <f t="shared" si="35"/>
        <v>0</v>
      </c>
      <c r="K114" s="103">
        <f t="shared" si="35"/>
        <v>0</v>
      </c>
      <c r="L114" s="103">
        <f>SUM(L115:L115)</f>
        <v>0</v>
      </c>
      <c r="M114" s="103">
        <f>SUM(M115:M115)</f>
        <v>0</v>
      </c>
    </row>
    <row r="115" spans="1:13" s="130" customFormat="1" ht="12.75">
      <c r="A115" s="127">
        <v>3811</v>
      </c>
      <c r="B115" s="133">
        <v>0</v>
      </c>
      <c r="C115" s="132" t="s">
        <v>32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</row>
    <row r="116" spans="1:13" ht="25.5">
      <c r="A116" s="123">
        <v>4</v>
      </c>
      <c r="B116" s="96"/>
      <c r="C116" s="86" t="s">
        <v>34</v>
      </c>
      <c r="D116" s="106">
        <v>23000</v>
      </c>
      <c r="E116" s="106">
        <f>SUM(E117)</f>
        <v>0</v>
      </c>
      <c r="F116" s="106">
        <v>23000</v>
      </c>
      <c r="G116" s="106">
        <v>0</v>
      </c>
      <c r="H116" s="106">
        <f>SUM(H117)</f>
        <v>0</v>
      </c>
      <c r="I116" s="106">
        <v>0</v>
      </c>
      <c r="J116" s="106">
        <f>SUM(J117)</f>
        <v>0</v>
      </c>
      <c r="K116" s="106">
        <v>0</v>
      </c>
      <c r="L116" s="106">
        <v>25000</v>
      </c>
      <c r="M116" s="106">
        <v>27000</v>
      </c>
    </row>
    <row r="117" spans="1:13" ht="25.5">
      <c r="A117" s="123">
        <v>41</v>
      </c>
      <c r="B117" s="96"/>
      <c r="C117" s="90" t="s">
        <v>86</v>
      </c>
      <c r="D117" s="103">
        <v>0</v>
      </c>
      <c r="E117" s="103">
        <v>0</v>
      </c>
      <c r="F117" s="103">
        <v>0</v>
      </c>
      <c r="G117" s="103">
        <v>0</v>
      </c>
      <c r="H117" s="103">
        <f>SUM(H118)</f>
        <v>0</v>
      </c>
      <c r="I117" s="103">
        <v>0</v>
      </c>
      <c r="J117" s="103">
        <f>SUM(J118)</f>
        <v>0</v>
      </c>
      <c r="K117" s="103">
        <v>0</v>
      </c>
      <c r="L117" s="103">
        <v>0</v>
      </c>
      <c r="M117" s="103">
        <v>0</v>
      </c>
    </row>
    <row r="118" spans="1:13" ht="12.75">
      <c r="A118" s="123">
        <v>412</v>
      </c>
      <c r="B118" s="96"/>
      <c r="C118" s="87" t="s">
        <v>87</v>
      </c>
      <c r="D118" s="103"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</row>
    <row r="119" spans="1:13" ht="25.5">
      <c r="A119" s="123">
        <v>42</v>
      </c>
      <c r="B119" s="96"/>
      <c r="C119" s="86" t="s">
        <v>39</v>
      </c>
      <c r="D119" s="106">
        <f>SUM(D120,)</f>
        <v>20000</v>
      </c>
      <c r="E119" s="106">
        <f aca="true" t="shared" si="36" ref="E119:K119">SUM(E120,)</f>
        <v>0</v>
      </c>
      <c r="F119" s="106">
        <f t="shared" si="36"/>
        <v>20000</v>
      </c>
      <c r="G119" s="106">
        <f t="shared" si="36"/>
        <v>0</v>
      </c>
      <c r="H119" s="106">
        <f t="shared" si="36"/>
        <v>0</v>
      </c>
      <c r="I119" s="106">
        <f t="shared" si="36"/>
        <v>0</v>
      </c>
      <c r="J119" s="106">
        <f t="shared" si="36"/>
        <v>0</v>
      </c>
      <c r="K119" s="106">
        <f t="shared" si="36"/>
        <v>0</v>
      </c>
      <c r="L119" s="106">
        <v>25000</v>
      </c>
      <c r="M119" s="106">
        <v>27000</v>
      </c>
    </row>
    <row r="120" spans="1:13" ht="12.75">
      <c r="A120" s="123">
        <v>422</v>
      </c>
      <c r="B120" s="96"/>
      <c r="C120" s="86" t="s">
        <v>33</v>
      </c>
      <c r="D120" s="106">
        <f>SUM(D121:D127)</f>
        <v>20000</v>
      </c>
      <c r="E120" s="106">
        <f aca="true" t="shared" si="37" ref="E120:K120">SUM(E121:E127)</f>
        <v>0</v>
      </c>
      <c r="F120" s="106">
        <f t="shared" si="37"/>
        <v>20000</v>
      </c>
      <c r="G120" s="106"/>
      <c r="H120" s="106">
        <f t="shared" si="37"/>
        <v>0</v>
      </c>
      <c r="I120" s="106">
        <f t="shared" si="37"/>
        <v>0</v>
      </c>
      <c r="J120" s="106">
        <f t="shared" si="37"/>
        <v>0</v>
      </c>
      <c r="K120" s="106">
        <f t="shared" si="37"/>
        <v>0</v>
      </c>
      <c r="L120" s="106">
        <f>SUM(L121:L127)</f>
        <v>0</v>
      </c>
      <c r="M120" s="106">
        <f>SUM(M121:M127)</f>
        <v>0</v>
      </c>
    </row>
    <row r="121" spans="1:13" s="130" customFormat="1" ht="12.75">
      <c r="A121" s="127">
        <v>4221</v>
      </c>
      <c r="B121" s="133">
        <v>0</v>
      </c>
      <c r="C121" s="129" t="s">
        <v>40</v>
      </c>
      <c r="D121" s="104">
        <v>10000</v>
      </c>
      <c r="E121" s="104">
        <v>0</v>
      </c>
      <c r="F121" s="104">
        <v>10000</v>
      </c>
      <c r="G121" s="104"/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</row>
    <row r="122" spans="1:13" s="130" customFormat="1" ht="12.75">
      <c r="A122" s="127">
        <v>4222</v>
      </c>
      <c r="B122" s="133">
        <v>0</v>
      </c>
      <c r="C122" s="129" t="s">
        <v>41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</row>
    <row r="123" spans="1:13" s="130" customFormat="1" ht="12.75">
      <c r="A123" s="127">
        <v>4223</v>
      </c>
      <c r="B123" s="133">
        <v>0</v>
      </c>
      <c r="C123" s="129" t="s">
        <v>42</v>
      </c>
      <c r="D123" s="104">
        <v>5000</v>
      </c>
      <c r="E123" s="104">
        <v>0</v>
      </c>
      <c r="F123" s="104">
        <v>5000</v>
      </c>
      <c r="G123" s="104"/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</row>
    <row r="124" spans="1:13" s="130" customFormat="1" ht="12.75">
      <c r="A124" s="127">
        <v>4224</v>
      </c>
      <c r="B124" s="133">
        <v>0</v>
      </c>
      <c r="C124" s="129" t="s">
        <v>88</v>
      </c>
      <c r="D124" s="104">
        <v>0</v>
      </c>
      <c r="E124" s="104">
        <v>0</v>
      </c>
      <c r="F124" s="104">
        <v>0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</row>
    <row r="125" spans="1:13" s="130" customFormat="1" ht="12.75">
      <c r="A125" s="127">
        <v>4225</v>
      </c>
      <c r="B125" s="133">
        <v>0</v>
      </c>
      <c r="C125" s="129" t="s">
        <v>89</v>
      </c>
      <c r="D125" s="104">
        <v>0</v>
      </c>
      <c r="E125" s="104">
        <v>0</v>
      </c>
      <c r="F125" s="104">
        <v>0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</row>
    <row r="126" spans="1:13" s="130" customFormat="1" ht="12.75">
      <c r="A126" s="127">
        <v>4226</v>
      </c>
      <c r="B126" s="133">
        <v>0</v>
      </c>
      <c r="C126" s="129" t="s">
        <v>43</v>
      </c>
      <c r="D126" s="104">
        <v>5000</v>
      </c>
      <c r="E126" s="104">
        <v>0</v>
      </c>
      <c r="F126" s="104">
        <v>5000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</row>
    <row r="127" spans="1:13" s="130" customFormat="1" ht="25.5">
      <c r="A127" s="127">
        <v>4227</v>
      </c>
      <c r="B127" s="133">
        <v>0</v>
      </c>
      <c r="C127" s="129" t="s">
        <v>44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</row>
    <row r="128" spans="1:13" ht="25.5">
      <c r="A128" s="123">
        <v>424</v>
      </c>
      <c r="B128" s="96"/>
      <c r="C128" s="86" t="s">
        <v>90</v>
      </c>
      <c r="D128" s="103">
        <f>SUM(D129)</f>
        <v>3000</v>
      </c>
      <c r="E128" s="103">
        <f aca="true" t="shared" si="38" ref="E128:K128">SUM(E129)</f>
        <v>0</v>
      </c>
      <c r="F128" s="103">
        <f t="shared" si="38"/>
        <v>3000</v>
      </c>
      <c r="G128" s="103">
        <f t="shared" si="38"/>
        <v>0</v>
      </c>
      <c r="H128" s="103">
        <f t="shared" si="38"/>
        <v>0</v>
      </c>
      <c r="I128" s="103">
        <f t="shared" si="38"/>
        <v>0</v>
      </c>
      <c r="J128" s="103">
        <f t="shared" si="38"/>
        <v>0</v>
      </c>
      <c r="K128" s="103">
        <f t="shared" si="38"/>
        <v>0</v>
      </c>
      <c r="L128" s="103">
        <f>SUM(L129)</f>
        <v>0</v>
      </c>
      <c r="M128" s="103">
        <f>SUM(M129)</f>
        <v>0</v>
      </c>
    </row>
    <row r="129" spans="1:13" s="130" customFormat="1" ht="12.75">
      <c r="A129" s="127">
        <v>4241</v>
      </c>
      <c r="B129" s="133">
        <v>0</v>
      </c>
      <c r="C129" s="129" t="s">
        <v>91</v>
      </c>
      <c r="D129" s="104">
        <v>3000</v>
      </c>
      <c r="E129" s="104">
        <v>0</v>
      </c>
      <c r="F129" s="104">
        <v>3000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</row>
    <row r="130" spans="1:13" ht="12.75">
      <c r="A130" s="123">
        <v>425</v>
      </c>
      <c r="B130" s="96"/>
      <c r="C130" s="86" t="s">
        <v>92</v>
      </c>
      <c r="D130" s="103">
        <f>SUM(D152)</f>
        <v>0</v>
      </c>
      <c r="E130" s="103">
        <f aca="true" t="shared" si="39" ref="E130:K130">SUM(E152)</f>
        <v>0</v>
      </c>
      <c r="F130" s="103">
        <f t="shared" si="39"/>
        <v>0</v>
      </c>
      <c r="G130" s="103">
        <f t="shared" si="39"/>
        <v>0</v>
      </c>
      <c r="H130" s="103">
        <f t="shared" si="39"/>
        <v>0</v>
      </c>
      <c r="I130" s="103">
        <f t="shared" si="39"/>
        <v>0</v>
      </c>
      <c r="J130" s="103">
        <f t="shared" si="39"/>
        <v>0</v>
      </c>
      <c r="K130" s="103">
        <f t="shared" si="39"/>
        <v>0</v>
      </c>
      <c r="L130" s="103">
        <f>SUM(L152)</f>
        <v>0</v>
      </c>
      <c r="M130" s="103">
        <f>SUM(M152)</f>
        <v>0</v>
      </c>
    </row>
    <row r="131" spans="1:13" ht="12.75">
      <c r="A131" s="123">
        <v>4251</v>
      </c>
      <c r="B131" s="96"/>
      <c r="C131" s="86" t="s">
        <v>92</v>
      </c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</row>
    <row r="132" spans="1:13" ht="25.5">
      <c r="A132" s="155"/>
      <c r="B132" s="156"/>
      <c r="C132" s="172" t="s">
        <v>166</v>
      </c>
      <c r="D132" s="157">
        <v>10115000</v>
      </c>
      <c r="E132" s="157">
        <v>10115000</v>
      </c>
      <c r="F132" s="157"/>
      <c r="G132" s="157"/>
      <c r="H132" s="157"/>
      <c r="I132" s="157"/>
      <c r="J132" s="157"/>
      <c r="K132" s="157"/>
      <c r="L132" s="157">
        <v>10348470</v>
      </c>
      <c r="M132" s="157">
        <v>10580725</v>
      </c>
    </row>
    <row r="133" spans="1:13" ht="12.75">
      <c r="A133" s="123">
        <v>3</v>
      </c>
      <c r="B133" s="96"/>
      <c r="C133" s="86" t="s">
        <v>45</v>
      </c>
      <c r="D133" s="103">
        <v>10109000</v>
      </c>
      <c r="E133" s="103">
        <v>10109000</v>
      </c>
      <c r="F133" s="103"/>
      <c r="G133" s="103"/>
      <c r="H133" s="103"/>
      <c r="I133" s="103"/>
      <c r="J133" s="103"/>
      <c r="K133" s="103"/>
      <c r="L133" s="103">
        <v>10342470</v>
      </c>
      <c r="M133" s="103">
        <v>10574725</v>
      </c>
    </row>
    <row r="134" spans="1:13" ht="12.75">
      <c r="A134" s="123">
        <v>31</v>
      </c>
      <c r="B134" s="96"/>
      <c r="C134" s="86" t="s">
        <v>22</v>
      </c>
      <c r="D134" s="103">
        <v>9885000</v>
      </c>
      <c r="E134" s="103">
        <v>9885000</v>
      </c>
      <c r="F134" s="103"/>
      <c r="G134" s="103"/>
      <c r="H134" s="103"/>
      <c r="I134" s="103"/>
      <c r="J134" s="103"/>
      <c r="K134" s="103"/>
      <c r="L134" s="103">
        <v>10102470</v>
      </c>
      <c r="M134" s="103">
        <v>10324725</v>
      </c>
    </row>
    <row r="135" spans="1:13" ht="12.75">
      <c r="A135" s="123">
        <v>311</v>
      </c>
      <c r="B135" s="96"/>
      <c r="C135" s="86" t="s">
        <v>164</v>
      </c>
      <c r="D135" s="103">
        <v>8000000</v>
      </c>
      <c r="E135" s="103">
        <v>8000000</v>
      </c>
      <c r="F135" s="103"/>
      <c r="G135" s="103"/>
      <c r="H135" s="103"/>
      <c r="I135" s="103"/>
      <c r="J135" s="103"/>
      <c r="K135" s="103"/>
      <c r="L135" s="103"/>
      <c r="M135" s="103"/>
    </row>
    <row r="136" spans="1:13" ht="12.75">
      <c r="A136" s="123">
        <v>3111</v>
      </c>
      <c r="B136" s="96"/>
      <c r="C136" s="86" t="s">
        <v>78</v>
      </c>
      <c r="D136" s="103">
        <v>8000000</v>
      </c>
      <c r="E136" s="103">
        <v>8000000</v>
      </c>
      <c r="F136" s="103"/>
      <c r="G136" s="103"/>
      <c r="H136" s="103"/>
      <c r="I136" s="103"/>
      <c r="J136" s="103"/>
      <c r="K136" s="103"/>
      <c r="L136" s="103"/>
      <c r="M136" s="103"/>
    </row>
    <row r="137" spans="1:13" ht="12.75">
      <c r="A137" s="123">
        <v>312</v>
      </c>
      <c r="B137" s="96"/>
      <c r="C137" s="86" t="s">
        <v>24</v>
      </c>
      <c r="D137" s="103">
        <v>500000</v>
      </c>
      <c r="E137" s="103">
        <v>500000</v>
      </c>
      <c r="F137" s="103"/>
      <c r="G137" s="103"/>
      <c r="H137" s="103"/>
      <c r="I137" s="103"/>
      <c r="J137" s="103"/>
      <c r="K137" s="103"/>
      <c r="L137" s="103"/>
      <c r="M137" s="103"/>
    </row>
    <row r="138" spans="1:13" ht="12.75">
      <c r="A138" s="123">
        <v>3121</v>
      </c>
      <c r="B138" s="96"/>
      <c r="C138" s="86" t="s">
        <v>24</v>
      </c>
      <c r="D138" s="103">
        <v>500000</v>
      </c>
      <c r="E138" s="103">
        <v>500000</v>
      </c>
      <c r="F138" s="103"/>
      <c r="G138" s="103"/>
      <c r="H138" s="103"/>
      <c r="I138" s="103"/>
      <c r="J138" s="103"/>
      <c r="K138" s="103"/>
      <c r="L138" s="103"/>
      <c r="M138" s="103"/>
    </row>
    <row r="139" spans="1:13" ht="12.75">
      <c r="A139" s="123">
        <v>313</v>
      </c>
      <c r="B139" s="96"/>
      <c r="C139" s="86" t="s">
        <v>25</v>
      </c>
      <c r="D139" s="103">
        <v>1385000</v>
      </c>
      <c r="E139" s="103">
        <v>1385000</v>
      </c>
      <c r="F139" s="103"/>
      <c r="G139" s="103"/>
      <c r="H139" s="103"/>
      <c r="I139" s="103"/>
      <c r="J139" s="103"/>
      <c r="K139" s="103"/>
      <c r="L139" s="103"/>
      <c r="M139" s="103"/>
    </row>
    <row r="140" spans="1:13" ht="25.5">
      <c r="A140" s="123">
        <v>3132</v>
      </c>
      <c r="B140" s="96"/>
      <c r="C140" s="86" t="s">
        <v>79</v>
      </c>
      <c r="D140" s="103">
        <v>1250000</v>
      </c>
      <c r="E140" s="103">
        <v>1250000</v>
      </c>
      <c r="F140" s="103"/>
      <c r="G140" s="103"/>
      <c r="H140" s="103"/>
      <c r="I140" s="103"/>
      <c r="J140" s="103"/>
      <c r="K140" s="103"/>
      <c r="L140" s="103"/>
      <c r="M140" s="103"/>
    </row>
    <row r="141" spans="1:13" ht="25.5">
      <c r="A141" s="123">
        <v>3133</v>
      </c>
      <c r="B141" s="96"/>
      <c r="C141" s="86" t="s">
        <v>80</v>
      </c>
      <c r="D141" s="103">
        <v>135000</v>
      </c>
      <c r="E141" s="103">
        <v>135000</v>
      </c>
      <c r="F141" s="103"/>
      <c r="G141" s="103"/>
      <c r="H141" s="103"/>
      <c r="I141" s="103"/>
      <c r="J141" s="103"/>
      <c r="K141" s="103"/>
      <c r="L141" s="103"/>
      <c r="M141" s="103"/>
    </row>
    <row r="142" spans="1:13" ht="12.75">
      <c r="A142" s="123">
        <v>32</v>
      </c>
      <c r="B142" s="96"/>
      <c r="C142" s="86" t="s">
        <v>165</v>
      </c>
      <c r="D142" s="103">
        <v>224000</v>
      </c>
      <c r="E142" s="103">
        <v>224000</v>
      </c>
      <c r="F142" s="103"/>
      <c r="G142" s="103"/>
      <c r="H142" s="103"/>
      <c r="I142" s="103"/>
      <c r="J142" s="103"/>
      <c r="K142" s="103"/>
      <c r="L142" s="103">
        <v>240000</v>
      </c>
      <c r="M142" s="103">
        <v>250000</v>
      </c>
    </row>
    <row r="143" spans="1:13" ht="12.75">
      <c r="A143" s="123">
        <v>321</v>
      </c>
      <c r="B143" s="96"/>
      <c r="C143" s="86" t="s">
        <v>27</v>
      </c>
      <c r="D143" s="103">
        <v>224000</v>
      </c>
      <c r="E143" s="103">
        <v>224000</v>
      </c>
      <c r="F143" s="103"/>
      <c r="G143" s="103"/>
      <c r="H143" s="103"/>
      <c r="I143" s="103"/>
      <c r="J143" s="103"/>
      <c r="K143" s="103"/>
      <c r="L143" s="103"/>
      <c r="M143" s="103"/>
    </row>
    <row r="144" spans="1:13" ht="12.75">
      <c r="A144" s="123">
        <v>3211</v>
      </c>
      <c r="B144" s="96"/>
      <c r="C144" s="86" t="s">
        <v>48</v>
      </c>
      <c r="D144" s="103">
        <v>224000</v>
      </c>
      <c r="E144" s="103">
        <v>224000</v>
      </c>
      <c r="F144" s="103"/>
      <c r="G144" s="103"/>
      <c r="H144" s="103"/>
      <c r="I144" s="103"/>
      <c r="J144" s="103"/>
      <c r="K144" s="103"/>
      <c r="L144" s="103"/>
      <c r="M144" s="103"/>
    </row>
    <row r="145" spans="1:13" ht="25.5">
      <c r="A145" s="123">
        <v>3212</v>
      </c>
      <c r="B145" s="96"/>
      <c r="C145" s="86" t="s">
        <v>167</v>
      </c>
      <c r="D145" s="103">
        <v>220000</v>
      </c>
      <c r="E145" s="103">
        <v>220000</v>
      </c>
      <c r="F145" s="103"/>
      <c r="G145" s="103"/>
      <c r="H145" s="103"/>
      <c r="I145" s="103"/>
      <c r="J145" s="103"/>
      <c r="K145" s="103"/>
      <c r="L145" s="103"/>
      <c r="M145" s="103"/>
    </row>
    <row r="146" spans="1:13" ht="12.75">
      <c r="A146" s="123">
        <v>3213</v>
      </c>
      <c r="B146" s="96"/>
      <c r="C146" s="86" t="s">
        <v>49</v>
      </c>
      <c r="D146" s="103">
        <v>4000</v>
      </c>
      <c r="E146" s="103">
        <v>4000</v>
      </c>
      <c r="F146" s="103"/>
      <c r="G146" s="103"/>
      <c r="H146" s="103"/>
      <c r="I146" s="103"/>
      <c r="J146" s="103"/>
      <c r="K146" s="103"/>
      <c r="L146" s="103"/>
      <c r="M146" s="103"/>
    </row>
    <row r="147" spans="1:13" ht="25.5">
      <c r="A147" s="123">
        <v>3214</v>
      </c>
      <c r="B147" s="96"/>
      <c r="C147" s="86" t="s">
        <v>50</v>
      </c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</row>
    <row r="148" spans="1:13" ht="25.5">
      <c r="A148" s="123">
        <v>4</v>
      </c>
      <c r="B148" s="96"/>
      <c r="C148" s="86" t="s">
        <v>34</v>
      </c>
      <c r="D148" s="103">
        <v>6000</v>
      </c>
      <c r="E148" s="103">
        <v>6000</v>
      </c>
      <c r="F148" s="103"/>
      <c r="G148" s="103"/>
      <c r="H148" s="103"/>
      <c r="I148" s="103"/>
      <c r="J148" s="103"/>
      <c r="K148" s="103"/>
      <c r="L148" s="103">
        <v>6000</v>
      </c>
      <c r="M148" s="103">
        <v>6000</v>
      </c>
    </row>
    <row r="149" spans="1:13" ht="25.5">
      <c r="A149" s="123">
        <v>42</v>
      </c>
      <c r="B149" s="96"/>
      <c r="C149" s="86" t="s">
        <v>39</v>
      </c>
      <c r="D149" s="103">
        <v>6000</v>
      </c>
      <c r="E149" s="103">
        <v>6000</v>
      </c>
      <c r="F149" s="103"/>
      <c r="G149" s="103"/>
      <c r="H149" s="103"/>
      <c r="I149" s="103"/>
      <c r="J149" s="103"/>
      <c r="K149" s="103"/>
      <c r="L149" s="103">
        <v>6000</v>
      </c>
      <c r="M149" s="103">
        <v>6000</v>
      </c>
    </row>
    <row r="150" spans="1:13" ht="12.75">
      <c r="A150" s="123">
        <v>424</v>
      </c>
      <c r="B150" s="96"/>
      <c r="C150" s="86" t="s">
        <v>91</v>
      </c>
      <c r="D150" s="103">
        <v>6000</v>
      </c>
      <c r="E150" s="103">
        <v>6000</v>
      </c>
      <c r="F150" s="103"/>
      <c r="G150" s="103"/>
      <c r="H150" s="103"/>
      <c r="I150" s="103"/>
      <c r="J150" s="103"/>
      <c r="K150" s="103"/>
      <c r="L150" s="103"/>
      <c r="M150" s="103"/>
    </row>
    <row r="151" spans="1:13" ht="12.75">
      <c r="A151" s="123">
        <v>4241</v>
      </c>
      <c r="B151" s="96"/>
      <c r="C151" s="86" t="s">
        <v>91</v>
      </c>
      <c r="D151" s="103">
        <v>6000</v>
      </c>
      <c r="E151" s="103">
        <v>6000</v>
      </c>
      <c r="F151" s="103"/>
      <c r="G151" s="103"/>
      <c r="H151" s="103"/>
      <c r="I151" s="103"/>
      <c r="J151" s="103"/>
      <c r="K151" s="103"/>
      <c r="L151" s="103"/>
      <c r="M151" s="103"/>
    </row>
    <row r="152" spans="1:13" s="130" customFormat="1" ht="12.75">
      <c r="A152" s="127"/>
      <c r="B152" s="133"/>
      <c r="C152" s="129"/>
      <c r="D152" s="104">
        <v>0</v>
      </c>
      <c r="E152" s="104">
        <v>0</v>
      </c>
      <c r="F152" s="104">
        <v>0</v>
      </c>
      <c r="G152" s="104">
        <v>0</v>
      </c>
      <c r="H152" s="104">
        <v>0</v>
      </c>
      <c r="I152" s="104">
        <v>0</v>
      </c>
      <c r="J152" s="104">
        <v>0</v>
      </c>
      <c r="K152" s="104">
        <v>0</v>
      </c>
      <c r="L152" s="104">
        <v>0</v>
      </c>
      <c r="M152" s="104">
        <v>0</v>
      </c>
    </row>
    <row r="153" spans="1:13" ht="38.25">
      <c r="A153" s="121" t="s">
        <v>76</v>
      </c>
      <c r="B153" s="94"/>
      <c r="C153" s="85" t="s">
        <v>77</v>
      </c>
      <c r="D153" s="107">
        <v>54100</v>
      </c>
      <c r="E153" s="107">
        <v>35100</v>
      </c>
      <c r="F153" s="107">
        <v>9000</v>
      </c>
      <c r="G153" s="107">
        <v>0</v>
      </c>
      <c r="H153" s="107">
        <v>8000</v>
      </c>
      <c r="I153" s="107">
        <v>0</v>
      </c>
      <c r="J153" s="107">
        <v>0</v>
      </c>
      <c r="K153" s="107">
        <v>2000</v>
      </c>
      <c r="L153" s="107">
        <v>56100</v>
      </c>
      <c r="M153" s="107">
        <v>58100</v>
      </c>
    </row>
    <row r="154" spans="1:13" ht="38.25">
      <c r="A154" s="122" t="s">
        <v>81</v>
      </c>
      <c r="B154" s="95"/>
      <c r="C154" s="168" t="s">
        <v>82</v>
      </c>
      <c r="D154" s="169">
        <v>54100</v>
      </c>
      <c r="E154" s="102">
        <f>SUM(E156)</f>
        <v>35100</v>
      </c>
      <c r="F154" s="102">
        <v>9000</v>
      </c>
      <c r="G154" s="102">
        <f>SUM(G156)</f>
        <v>0</v>
      </c>
      <c r="H154" s="102">
        <v>8000</v>
      </c>
      <c r="I154" s="102">
        <f>SUM(I156)</f>
        <v>0</v>
      </c>
      <c r="J154" s="102">
        <v>0</v>
      </c>
      <c r="K154" s="102">
        <v>2000</v>
      </c>
      <c r="L154" s="102">
        <v>35100</v>
      </c>
      <c r="M154" s="102">
        <v>35100</v>
      </c>
    </row>
    <row r="155" spans="1:13" ht="25.5">
      <c r="A155" s="122"/>
      <c r="B155" s="95"/>
      <c r="C155" s="168" t="s">
        <v>147</v>
      </c>
      <c r="D155" s="102">
        <v>35100</v>
      </c>
      <c r="E155" s="102">
        <v>35100</v>
      </c>
      <c r="F155" s="102"/>
      <c r="G155" s="102"/>
      <c r="H155" s="102"/>
      <c r="I155" s="102"/>
      <c r="J155" s="102"/>
      <c r="K155" s="102"/>
      <c r="L155" s="102">
        <v>35100</v>
      </c>
      <c r="M155" s="102">
        <v>35100</v>
      </c>
    </row>
    <row r="156" spans="1:13" ht="12.75">
      <c r="A156" s="123">
        <v>3</v>
      </c>
      <c r="B156" s="96"/>
      <c r="C156" s="86" t="s">
        <v>45</v>
      </c>
      <c r="D156" s="106">
        <v>35100</v>
      </c>
      <c r="E156" s="106">
        <v>35100</v>
      </c>
      <c r="F156" s="106">
        <f aca="true" t="shared" si="40" ref="F156:K156">SUM(F157,F172,F175)</f>
        <v>0</v>
      </c>
      <c r="G156" s="106">
        <f t="shared" si="40"/>
        <v>0</v>
      </c>
      <c r="H156" s="106">
        <f t="shared" si="40"/>
        <v>0</v>
      </c>
      <c r="I156" s="106">
        <f t="shared" si="40"/>
        <v>0</v>
      </c>
      <c r="J156" s="106">
        <f t="shared" si="40"/>
        <v>0</v>
      </c>
      <c r="K156" s="106">
        <f t="shared" si="40"/>
        <v>0</v>
      </c>
      <c r="L156" s="106">
        <v>28100</v>
      </c>
      <c r="M156" s="106">
        <v>28100</v>
      </c>
    </row>
    <row r="157" spans="1:13" ht="12.75">
      <c r="A157" s="123">
        <v>32</v>
      </c>
      <c r="B157" s="96"/>
      <c r="C157" s="86" t="s">
        <v>26</v>
      </c>
      <c r="D157" s="106">
        <f aca="true" t="shared" si="41" ref="D157:M157">SUM(D158,D161,D165,D168)</f>
        <v>28100</v>
      </c>
      <c r="E157" s="106">
        <f t="shared" si="41"/>
        <v>28100</v>
      </c>
      <c r="F157" s="106">
        <f t="shared" si="41"/>
        <v>0</v>
      </c>
      <c r="G157" s="106">
        <f t="shared" si="41"/>
        <v>0</v>
      </c>
      <c r="H157" s="106">
        <f t="shared" si="41"/>
        <v>0</v>
      </c>
      <c r="I157" s="106">
        <f t="shared" si="41"/>
        <v>0</v>
      </c>
      <c r="J157" s="106">
        <f t="shared" si="41"/>
        <v>0</v>
      </c>
      <c r="K157" s="106">
        <f t="shared" si="41"/>
        <v>0</v>
      </c>
      <c r="L157" s="106">
        <f t="shared" si="41"/>
        <v>0</v>
      </c>
      <c r="M157" s="106">
        <f t="shared" si="41"/>
        <v>0</v>
      </c>
    </row>
    <row r="158" spans="1:13" ht="12.75">
      <c r="A158" s="123">
        <v>321</v>
      </c>
      <c r="B158" s="96"/>
      <c r="C158" s="86" t="s">
        <v>27</v>
      </c>
      <c r="D158" s="106">
        <f>SUM(D159:D160)</f>
        <v>19500</v>
      </c>
      <c r="E158" s="106">
        <f aca="true" t="shared" si="42" ref="E158:K158">SUM(E159:E160)</f>
        <v>19500</v>
      </c>
      <c r="F158" s="106">
        <f t="shared" si="42"/>
        <v>0</v>
      </c>
      <c r="G158" s="106">
        <f t="shared" si="42"/>
        <v>0</v>
      </c>
      <c r="H158" s="106">
        <f t="shared" si="42"/>
        <v>0</v>
      </c>
      <c r="I158" s="106">
        <f t="shared" si="42"/>
        <v>0</v>
      </c>
      <c r="J158" s="106">
        <f t="shared" si="42"/>
        <v>0</v>
      </c>
      <c r="K158" s="106">
        <f t="shared" si="42"/>
        <v>0</v>
      </c>
      <c r="L158" s="106">
        <f>SUM(L159:L160)</f>
        <v>0</v>
      </c>
      <c r="M158" s="106">
        <f>SUM(M159:M160)</f>
        <v>0</v>
      </c>
    </row>
    <row r="159" spans="1:13" s="130" customFormat="1" ht="12.75">
      <c r="A159" s="127">
        <v>3211</v>
      </c>
      <c r="B159" s="133">
        <v>0</v>
      </c>
      <c r="C159" s="129" t="s">
        <v>48</v>
      </c>
      <c r="D159" s="104">
        <v>19500</v>
      </c>
      <c r="E159" s="104">
        <v>19500</v>
      </c>
      <c r="F159" s="104">
        <v>0</v>
      </c>
      <c r="G159" s="104">
        <v>0</v>
      </c>
      <c r="H159" s="104">
        <v>0</v>
      </c>
      <c r="I159" s="104">
        <v>0</v>
      </c>
      <c r="J159" s="104">
        <v>0</v>
      </c>
      <c r="K159" s="104">
        <v>0</v>
      </c>
      <c r="L159" s="104">
        <v>0</v>
      </c>
      <c r="M159" s="104">
        <v>0</v>
      </c>
    </row>
    <row r="160" spans="1:13" s="130" customFormat="1" ht="12.75">
      <c r="A160" s="127">
        <v>3213</v>
      </c>
      <c r="B160" s="133">
        <v>0</v>
      </c>
      <c r="C160" s="129" t="s">
        <v>49</v>
      </c>
      <c r="D160" s="104">
        <v>0</v>
      </c>
      <c r="E160" s="104">
        <v>0</v>
      </c>
      <c r="F160" s="104">
        <v>0</v>
      </c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</row>
    <row r="161" spans="1:13" ht="12.75">
      <c r="A161" s="123">
        <v>322</v>
      </c>
      <c r="B161" s="96"/>
      <c r="C161" s="86" t="s">
        <v>28</v>
      </c>
      <c r="D161" s="106">
        <f>SUM(D162:D164)</f>
        <v>8600</v>
      </c>
      <c r="E161" s="106">
        <v>8600</v>
      </c>
      <c r="F161" s="106">
        <f aca="true" t="shared" si="43" ref="F161:K161">SUM(F162:F164)</f>
        <v>0</v>
      </c>
      <c r="G161" s="106">
        <f t="shared" si="43"/>
        <v>0</v>
      </c>
      <c r="H161" s="106">
        <f t="shared" si="43"/>
        <v>0</v>
      </c>
      <c r="I161" s="106">
        <f t="shared" si="43"/>
        <v>0</v>
      </c>
      <c r="J161" s="106">
        <f t="shared" si="43"/>
        <v>0</v>
      </c>
      <c r="K161" s="106">
        <f t="shared" si="43"/>
        <v>0</v>
      </c>
      <c r="L161" s="106">
        <f>SUM(L162:L164)</f>
        <v>0</v>
      </c>
      <c r="M161" s="106">
        <f>SUM(M162:M164)</f>
        <v>0</v>
      </c>
    </row>
    <row r="162" spans="1:13" s="130" customFormat="1" ht="25.5">
      <c r="A162" s="127">
        <v>3221</v>
      </c>
      <c r="B162" s="133">
        <v>0</v>
      </c>
      <c r="C162" s="129" t="s">
        <v>51</v>
      </c>
      <c r="D162" s="104">
        <v>0</v>
      </c>
      <c r="E162" s="104">
        <v>0</v>
      </c>
      <c r="F162" s="104">
        <v>0</v>
      </c>
      <c r="G162" s="104">
        <v>0</v>
      </c>
      <c r="H162" s="104">
        <v>0</v>
      </c>
      <c r="I162" s="104">
        <v>0</v>
      </c>
      <c r="J162" s="104">
        <v>0</v>
      </c>
      <c r="K162" s="104">
        <v>0</v>
      </c>
      <c r="L162" s="104">
        <v>0</v>
      </c>
      <c r="M162" s="104">
        <v>0</v>
      </c>
    </row>
    <row r="163" spans="1:13" s="130" customFormat="1" ht="12.75">
      <c r="A163" s="127">
        <v>3222</v>
      </c>
      <c r="B163" s="133"/>
      <c r="C163" s="129" t="s">
        <v>72</v>
      </c>
      <c r="D163" s="104">
        <v>8600</v>
      </c>
      <c r="E163" s="104">
        <v>8600</v>
      </c>
      <c r="F163" s="104"/>
      <c r="G163" s="104"/>
      <c r="H163" s="104"/>
      <c r="I163" s="104"/>
      <c r="J163" s="104"/>
      <c r="K163" s="104"/>
      <c r="L163" s="104"/>
      <c r="M163" s="104"/>
    </row>
    <row r="164" spans="1:13" s="130" customFormat="1" ht="12.75">
      <c r="A164" s="127">
        <v>3225</v>
      </c>
      <c r="B164" s="133">
        <v>0</v>
      </c>
      <c r="C164" s="129" t="s">
        <v>54</v>
      </c>
      <c r="D164" s="104">
        <v>0</v>
      </c>
      <c r="E164" s="104">
        <v>0</v>
      </c>
      <c r="F164" s="104">
        <v>0</v>
      </c>
      <c r="G164" s="104">
        <v>0</v>
      </c>
      <c r="H164" s="104">
        <v>0</v>
      </c>
      <c r="I164" s="104">
        <v>0</v>
      </c>
      <c r="J164" s="104">
        <v>0</v>
      </c>
      <c r="K164" s="104">
        <v>0</v>
      </c>
      <c r="L164" s="104">
        <v>0</v>
      </c>
      <c r="M164" s="104">
        <v>0</v>
      </c>
    </row>
    <row r="165" spans="1:13" ht="12.75">
      <c r="A165" s="123">
        <v>323</v>
      </c>
      <c r="B165" s="96"/>
      <c r="C165" s="86" t="s">
        <v>29</v>
      </c>
      <c r="D165" s="106">
        <f>SUM(D166:D167)</f>
        <v>0</v>
      </c>
      <c r="E165" s="106">
        <f aca="true" t="shared" si="44" ref="E165:K165">SUM(E166:E167)</f>
        <v>0</v>
      </c>
      <c r="F165" s="106">
        <f t="shared" si="44"/>
        <v>0</v>
      </c>
      <c r="G165" s="106">
        <f t="shared" si="44"/>
        <v>0</v>
      </c>
      <c r="H165" s="106">
        <f t="shared" si="44"/>
        <v>0</v>
      </c>
      <c r="I165" s="106">
        <f t="shared" si="44"/>
        <v>0</v>
      </c>
      <c r="J165" s="106">
        <f t="shared" si="44"/>
        <v>0</v>
      </c>
      <c r="K165" s="106">
        <f t="shared" si="44"/>
        <v>0</v>
      </c>
      <c r="L165" s="106">
        <f>SUM(L166:L167)</f>
        <v>0</v>
      </c>
      <c r="M165" s="106">
        <f>SUM(M166:M167)</f>
        <v>0</v>
      </c>
    </row>
    <row r="166" spans="1:13" s="130" customFormat="1" ht="12.75">
      <c r="A166" s="127">
        <v>3231</v>
      </c>
      <c r="B166" s="133">
        <v>0</v>
      </c>
      <c r="C166" s="129" t="s">
        <v>56</v>
      </c>
      <c r="D166" s="104">
        <v>0</v>
      </c>
      <c r="E166" s="104">
        <v>0</v>
      </c>
      <c r="F166" s="104">
        <v>0</v>
      </c>
      <c r="G166" s="104">
        <v>0</v>
      </c>
      <c r="H166" s="104">
        <v>0</v>
      </c>
      <c r="I166" s="104">
        <v>0</v>
      </c>
      <c r="J166" s="104">
        <v>0</v>
      </c>
      <c r="K166" s="104">
        <v>0</v>
      </c>
      <c r="L166" s="104">
        <v>0</v>
      </c>
      <c r="M166" s="104">
        <v>0</v>
      </c>
    </row>
    <row r="167" spans="1:13" s="130" customFormat="1" ht="12.75">
      <c r="A167" s="127">
        <v>3239</v>
      </c>
      <c r="B167" s="133">
        <v>0</v>
      </c>
      <c r="C167" s="129" t="s">
        <v>62</v>
      </c>
      <c r="D167" s="104">
        <v>0</v>
      </c>
      <c r="E167" s="104">
        <v>0</v>
      </c>
      <c r="F167" s="104">
        <v>0</v>
      </c>
      <c r="G167" s="104">
        <v>0</v>
      </c>
      <c r="H167" s="104">
        <v>0</v>
      </c>
      <c r="I167" s="104">
        <v>0</v>
      </c>
      <c r="J167" s="104">
        <v>0</v>
      </c>
      <c r="K167" s="104">
        <v>0</v>
      </c>
      <c r="L167" s="104">
        <v>0</v>
      </c>
      <c r="M167" s="104">
        <v>0</v>
      </c>
    </row>
    <row r="168" spans="1:13" ht="25.5">
      <c r="A168" s="123">
        <v>329</v>
      </c>
      <c r="B168" s="96"/>
      <c r="C168" s="86" t="s">
        <v>30</v>
      </c>
      <c r="D168" s="106">
        <f>SUM(D169:D171)</f>
        <v>0</v>
      </c>
      <c r="E168" s="106">
        <f aca="true" t="shared" si="45" ref="E168:K168">SUM(E169:E171)</f>
        <v>0</v>
      </c>
      <c r="F168" s="106">
        <f t="shared" si="45"/>
        <v>0</v>
      </c>
      <c r="G168" s="106">
        <f t="shared" si="45"/>
        <v>0</v>
      </c>
      <c r="H168" s="106">
        <f t="shared" si="45"/>
        <v>0</v>
      </c>
      <c r="I168" s="106">
        <f t="shared" si="45"/>
        <v>0</v>
      </c>
      <c r="J168" s="106">
        <f t="shared" si="45"/>
        <v>0</v>
      </c>
      <c r="K168" s="106">
        <f t="shared" si="45"/>
        <v>0</v>
      </c>
      <c r="L168" s="106">
        <f>SUM(L169:L171)</f>
        <v>0</v>
      </c>
      <c r="M168" s="106">
        <f>SUM(M169:M171)</f>
        <v>0</v>
      </c>
    </row>
    <row r="169" spans="1:13" s="130" customFormat="1" ht="38.25">
      <c r="A169" s="127">
        <v>3291</v>
      </c>
      <c r="B169" s="133">
        <v>0</v>
      </c>
      <c r="C169" s="129" t="s">
        <v>128</v>
      </c>
      <c r="D169" s="104">
        <v>0</v>
      </c>
      <c r="E169" s="104">
        <v>0</v>
      </c>
      <c r="F169" s="104">
        <v>0</v>
      </c>
      <c r="G169" s="104">
        <v>0</v>
      </c>
      <c r="H169" s="104">
        <v>0</v>
      </c>
      <c r="I169" s="104">
        <v>0</v>
      </c>
      <c r="J169" s="104">
        <v>0</v>
      </c>
      <c r="K169" s="104">
        <v>0</v>
      </c>
      <c r="L169" s="104">
        <v>0</v>
      </c>
      <c r="M169" s="104">
        <v>0</v>
      </c>
    </row>
    <row r="170" spans="1:13" s="130" customFormat="1" ht="12.75">
      <c r="A170" s="127">
        <v>3293</v>
      </c>
      <c r="B170" s="133">
        <v>0</v>
      </c>
      <c r="C170" s="129" t="s">
        <v>65</v>
      </c>
      <c r="D170" s="104">
        <v>0</v>
      </c>
      <c r="E170" s="104">
        <v>0</v>
      </c>
      <c r="F170" s="104">
        <v>0</v>
      </c>
      <c r="G170" s="104">
        <v>0</v>
      </c>
      <c r="H170" s="104">
        <v>0</v>
      </c>
      <c r="I170" s="104">
        <v>0</v>
      </c>
      <c r="J170" s="104">
        <v>0</v>
      </c>
      <c r="K170" s="104">
        <v>0</v>
      </c>
      <c r="L170" s="104">
        <v>0</v>
      </c>
      <c r="M170" s="104">
        <v>0</v>
      </c>
    </row>
    <row r="171" spans="1:13" s="130" customFormat="1" ht="25.5">
      <c r="A171" s="127">
        <v>3299</v>
      </c>
      <c r="B171" s="133">
        <v>0</v>
      </c>
      <c r="C171" s="129" t="s">
        <v>30</v>
      </c>
      <c r="D171" s="104">
        <v>0</v>
      </c>
      <c r="E171" s="104">
        <v>0</v>
      </c>
      <c r="F171" s="104">
        <v>0</v>
      </c>
      <c r="G171" s="104">
        <v>0</v>
      </c>
      <c r="H171" s="104">
        <v>0</v>
      </c>
      <c r="I171" s="104">
        <v>0</v>
      </c>
      <c r="J171" s="104">
        <v>0</v>
      </c>
      <c r="K171" s="104">
        <v>0</v>
      </c>
      <c r="L171" s="104">
        <v>0</v>
      </c>
      <c r="M171" s="104">
        <v>0</v>
      </c>
    </row>
    <row r="172" spans="1:13" ht="12.75">
      <c r="A172" s="123"/>
      <c r="B172" s="96"/>
      <c r="C172" s="86"/>
      <c r="D172" s="106">
        <f>SUM(D173)</f>
        <v>7000</v>
      </c>
      <c r="E172" s="106">
        <v>7000</v>
      </c>
      <c r="F172" s="106">
        <f aca="true" t="shared" si="46" ref="F172:K173">SUM(F173)</f>
        <v>0</v>
      </c>
      <c r="G172" s="106">
        <f t="shared" si="46"/>
        <v>0</v>
      </c>
      <c r="H172" s="106">
        <f t="shared" si="46"/>
        <v>0</v>
      </c>
      <c r="I172" s="106">
        <f t="shared" si="46"/>
        <v>0</v>
      </c>
      <c r="J172" s="106">
        <f t="shared" si="46"/>
        <v>0</v>
      </c>
      <c r="K172" s="106">
        <f t="shared" si="46"/>
        <v>0</v>
      </c>
      <c r="L172" s="106">
        <f>SUM(L173)</f>
        <v>7000</v>
      </c>
      <c r="M172" s="106">
        <f>SUM(M173)</f>
        <v>7000</v>
      </c>
    </row>
    <row r="173" spans="1:13" ht="25.5">
      <c r="A173" s="123">
        <v>4</v>
      </c>
      <c r="B173" s="96"/>
      <c r="C173" s="86" t="s">
        <v>34</v>
      </c>
      <c r="D173" s="106">
        <f>SUM(D174)</f>
        <v>7000</v>
      </c>
      <c r="E173" s="106">
        <v>7000</v>
      </c>
      <c r="F173" s="106">
        <f t="shared" si="46"/>
        <v>0</v>
      </c>
      <c r="G173" s="106">
        <f t="shared" si="46"/>
        <v>0</v>
      </c>
      <c r="H173" s="106">
        <f t="shared" si="46"/>
        <v>0</v>
      </c>
      <c r="I173" s="106">
        <f t="shared" si="46"/>
        <v>0</v>
      </c>
      <c r="J173" s="106">
        <f t="shared" si="46"/>
        <v>0</v>
      </c>
      <c r="K173" s="106">
        <f t="shared" si="46"/>
        <v>0</v>
      </c>
      <c r="L173" s="106">
        <v>7000</v>
      </c>
      <c r="M173" s="106">
        <v>7000</v>
      </c>
    </row>
    <row r="174" spans="1:13" s="130" customFormat="1" ht="25.5">
      <c r="A174" s="127">
        <v>42</v>
      </c>
      <c r="B174" s="133"/>
      <c r="C174" s="129" t="s">
        <v>39</v>
      </c>
      <c r="D174" s="104">
        <v>7000</v>
      </c>
      <c r="E174" s="104">
        <v>7000</v>
      </c>
      <c r="F174" s="104">
        <v>0</v>
      </c>
      <c r="G174" s="104">
        <v>0</v>
      </c>
      <c r="H174" s="104">
        <v>0</v>
      </c>
      <c r="I174" s="104">
        <v>0</v>
      </c>
      <c r="J174" s="104">
        <v>0</v>
      </c>
      <c r="K174" s="104">
        <v>0</v>
      </c>
      <c r="L174" s="104">
        <v>7000</v>
      </c>
      <c r="M174" s="104">
        <v>7000</v>
      </c>
    </row>
    <row r="175" spans="1:13" ht="12.75">
      <c r="A175" s="123">
        <v>422</v>
      </c>
      <c r="B175" s="96"/>
      <c r="C175" s="86" t="s">
        <v>33</v>
      </c>
      <c r="D175" s="106">
        <v>6000</v>
      </c>
      <c r="E175" s="106">
        <v>6000</v>
      </c>
      <c r="F175" s="106">
        <f aca="true" t="shared" si="47" ref="F175:K176">SUM(F176)</f>
        <v>0</v>
      </c>
      <c r="G175" s="106">
        <f t="shared" si="47"/>
        <v>0</v>
      </c>
      <c r="H175" s="106">
        <f t="shared" si="47"/>
        <v>0</v>
      </c>
      <c r="I175" s="106">
        <f t="shared" si="47"/>
        <v>0</v>
      </c>
      <c r="J175" s="106">
        <f t="shared" si="47"/>
        <v>0</v>
      </c>
      <c r="K175" s="106">
        <f t="shared" si="47"/>
        <v>0</v>
      </c>
      <c r="L175" s="106">
        <f>SUM(L176)</f>
        <v>0</v>
      </c>
      <c r="M175" s="106">
        <f>SUM(M176)</f>
        <v>0</v>
      </c>
    </row>
    <row r="176" spans="1:13" ht="12.75">
      <c r="A176" s="123">
        <v>4221</v>
      </c>
      <c r="B176" s="96"/>
      <c r="C176" s="86" t="s">
        <v>40</v>
      </c>
      <c r="D176" s="106">
        <v>3000</v>
      </c>
      <c r="E176" s="106">
        <v>3000</v>
      </c>
      <c r="F176" s="106">
        <f t="shared" si="47"/>
        <v>0</v>
      </c>
      <c r="G176" s="106">
        <f t="shared" si="47"/>
        <v>0</v>
      </c>
      <c r="H176" s="106">
        <f t="shared" si="47"/>
        <v>0</v>
      </c>
      <c r="I176" s="106">
        <f t="shared" si="47"/>
        <v>0</v>
      </c>
      <c r="J176" s="106">
        <f t="shared" si="47"/>
        <v>0</v>
      </c>
      <c r="K176" s="106">
        <f t="shared" si="47"/>
        <v>0</v>
      </c>
      <c r="L176" s="106">
        <f>SUM(L177)</f>
        <v>0</v>
      </c>
      <c r="M176" s="106">
        <f>SUM(M177)</f>
        <v>0</v>
      </c>
    </row>
    <row r="177" spans="1:13" s="130" customFormat="1" ht="25.5">
      <c r="A177" s="127">
        <v>4227</v>
      </c>
      <c r="B177" s="133"/>
      <c r="C177" s="129" t="s">
        <v>44</v>
      </c>
      <c r="D177" s="104">
        <v>3000</v>
      </c>
      <c r="E177" s="104">
        <v>3000</v>
      </c>
      <c r="F177" s="104">
        <v>0</v>
      </c>
      <c r="G177" s="104">
        <v>0</v>
      </c>
      <c r="H177" s="104">
        <v>0</v>
      </c>
      <c r="I177" s="104">
        <v>0</v>
      </c>
      <c r="J177" s="104">
        <v>0</v>
      </c>
      <c r="K177" s="104">
        <v>0</v>
      </c>
      <c r="L177" s="104">
        <v>0</v>
      </c>
      <c r="M177" s="104">
        <v>0</v>
      </c>
    </row>
    <row r="178" spans="1:13" s="130" customFormat="1" ht="12.75">
      <c r="A178" s="127">
        <v>424</v>
      </c>
      <c r="B178" s="133"/>
      <c r="C178" s="129" t="s">
        <v>91</v>
      </c>
      <c r="D178" s="104">
        <v>1000</v>
      </c>
      <c r="E178" s="104">
        <v>1000</v>
      </c>
      <c r="F178" s="104"/>
      <c r="G178" s="104"/>
      <c r="H178" s="104"/>
      <c r="I178" s="104"/>
      <c r="J178" s="104"/>
      <c r="K178" s="104"/>
      <c r="L178" s="104"/>
      <c r="M178" s="104"/>
    </row>
    <row r="179" spans="1:13" ht="12.75">
      <c r="A179" s="123">
        <v>4241</v>
      </c>
      <c r="B179" s="96"/>
      <c r="C179" s="86" t="s">
        <v>91</v>
      </c>
      <c r="D179" s="103">
        <v>1000</v>
      </c>
      <c r="E179" s="112">
        <v>1000</v>
      </c>
      <c r="F179" s="112"/>
      <c r="G179" s="112"/>
      <c r="H179" s="112"/>
      <c r="I179" s="112"/>
      <c r="J179" s="112"/>
      <c r="K179" s="112"/>
      <c r="L179" s="103"/>
      <c r="M179" s="103"/>
    </row>
    <row r="180" spans="1:13" ht="25.5">
      <c r="A180" s="122" t="s">
        <v>83</v>
      </c>
      <c r="B180" s="95"/>
      <c r="C180" s="168" t="s">
        <v>84</v>
      </c>
      <c r="D180" s="169">
        <v>19000</v>
      </c>
      <c r="E180" s="169">
        <f aca="true" t="shared" si="48" ref="E180:K180">SUM(E182)</f>
        <v>0</v>
      </c>
      <c r="F180" s="169">
        <v>9000</v>
      </c>
      <c r="G180" s="102">
        <f t="shared" si="48"/>
        <v>0</v>
      </c>
      <c r="H180" s="102">
        <f t="shared" si="48"/>
        <v>8000</v>
      </c>
      <c r="I180" s="102">
        <f t="shared" si="48"/>
        <v>0</v>
      </c>
      <c r="J180" s="102">
        <f t="shared" si="48"/>
        <v>0</v>
      </c>
      <c r="K180" s="102">
        <f t="shared" si="48"/>
        <v>2000</v>
      </c>
      <c r="L180" s="102">
        <f>SUM(L182)</f>
        <v>10000</v>
      </c>
      <c r="M180" s="102">
        <f>SUM(M182)</f>
        <v>11000</v>
      </c>
    </row>
    <row r="181" spans="1:13" ht="12.75">
      <c r="A181" s="122"/>
      <c r="B181" s="95"/>
      <c r="C181" s="168" t="s">
        <v>148</v>
      </c>
      <c r="D181" s="169">
        <v>9000</v>
      </c>
      <c r="E181" s="102"/>
      <c r="F181" s="102"/>
      <c r="G181" s="102"/>
      <c r="H181" s="102"/>
      <c r="I181" s="102"/>
      <c r="J181" s="102"/>
      <c r="K181" s="102"/>
      <c r="L181" s="102">
        <v>10000</v>
      </c>
      <c r="M181" s="102">
        <v>11000</v>
      </c>
    </row>
    <row r="182" spans="1:13" ht="12.75">
      <c r="A182" s="123">
        <v>3</v>
      </c>
      <c r="B182" s="96"/>
      <c r="C182" s="86" t="s">
        <v>45</v>
      </c>
      <c r="D182" s="103">
        <f>SUM(D183,D197,D200)</f>
        <v>10500</v>
      </c>
      <c r="E182" s="103">
        <f aca="true" t="shared" si="49" ref="E182:K182">SUM(E183,E197,E200)</f>
        <v>0</v>
      </c>
      <c r="F182" s="103">
        <v>0</v>
      </c>
      <c r="G182" s="103">
        <f t="shared" si="49"/>
        <v>0</v>
      </c>
      <c r="H182" s="103">
        <f t="shared" si="49"/>
        <v>8000</v>
      </c>
      <c r="I182" s="103">
        <f t="shared" si="49"/>
        <v>0</v>
      </c>
      <c r="J182" s="103">
        <f t="shared" si="49"/>
        <v>0</v>
      </c>
      <c r="K182" s="103">
        <f t="shared" si="49"/>
        <v>2000</v>
      </c>
      <c r="L182" s="103">
        <v>10000</v>
      </c>
      <c r="M182" s="103">
        <v>11000</v>
      </c>
    </row>
    <row r="183" spans="1:13" ht="12.75">
      <c r="A183" s="123">
        <v>32</v>
      </c>
      <c r="B183" s="96"/>
      <c r="C183" s="86" t="s">
        <v>26</v>
      </c>
      <c r="D183" s="103">
        <f>SUM(D184,D186,D188,D192,D194)</f>
        <v>9000</v>
      </c>
      <c r="E183" s="103">
        <f aca="true" t="shared" si="50" ref="E183:K183">SUM(E184,E186,E188,E192,E194)</f>
        <v>0</v>
      </c>
      <c r="F183" s="103">
        <f t="shared" si="50"/>
        <v>0</v>
      </c>
      <c r="G183" s="103">
        <f t="shared" si="50"/>
        <v>0</v>
      </c>
      <c r="H183" s="103">
        <f t="shared" si="50"/>
        <v>8000</v>
      </c>
      <c r="I183" s="103">
        <f t="shared" si="50"/>
        <v>0</v>
      </c>
      <c r="J183" s="103">
        <f t="shared" si="50"/>
        <v>0</v>
      </c>
      <c r="K183" s="103">
        <f t="shared" si="50"/>
        <v>1000</v>
      </c>
      <c r="L183" s="103">
        <v>10000</v>
      </c>
      <c r="M183" s="103">
        <v>11000</v>
      </c>
    </row>
    <row r="184" spans="1:13" ht="12.75">
      <c r="A184" s="123">
        <v>321</v>
      </c>
      <c r="B184" s="96"/>
      <c r="C184" s="86" t="s">
        <v>27</v>
      </c>
      <c r="D184" s="103">
        <f>SUM(D185)</f>
        <v>1000</v>
      </c>
      <c r="E184" s="103">
        <f aca="true" t="shared" si="51" ref="E184:K184">SUM(E185)</f>
        <v>0</v>
      </c>
      <c r="F184" s="103">
        <f t="shared" si="51"/>
        <v>0</v>
      </c>
      <c r="G184" s="103">
        <f t="shared" si="51"/>
        <v>0</v>
      </c>
      <c r="H184" s="103">
        <v>1000</v>
      </c>
      <c r="I184" s="103">
        <f t="shared" si="51"/>
        <v>0</v>
      </c>
      <c r="J184" s="103">
        <f t="shared" si="51"/>
        <v>0</v>
      </c>
      <c r="K184" s="103">
        <f t="shared" si="51"/>
        <v>0</v>
      </c>
      <c r="L184" s="103">
        <f>SUM(L185)</f>
        <v>0</v>
      </c>
      <c r="M184" s="103">
        <f>SUM(M185)</f>
        <v>0</v>
      </c>
    </row>
    <row r="185" spans="1:13" s="130" customFormat="1" ht="12.75">
      <c r="A185" s="127">
        <v>3211</v>
      </c>
      <c r="B185" s="133">
        <v>0</v>
      </c>
      <c r="C185" s="129" t="s">
        <v>48</v>
      </c>
      <c r="D185" s="104">
        <v>1000</v>
      </c>
      <c r="E185" s="104">
        <v>0</v>
      </c>
      <c r="F185" s="104">
        <v>0</v>
      </c>
      <c r="G185" s="104">
        <v>0</v>
      </c>
      <c r="H185" s="104">
        <v>1000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</row>
    <row r="186" spans="1:13" ht="12.75">
      <c r="A186" s="123">
        <v>322</v>
      </c>
      <c r="B186" s="96"/>
      <c r="C186" s="86" t="s">
        <v>28</v>
      </c>
      <c r="D186" s="103">
        <f>SUM(D187)</f>
        <v>0</v>
      </c>
      <c r="E186" s="103">
        <f aca="true" t="shared" si="52" ref="E186:K186">SUM(E187)</f>
        <v>0</v>
      </c>
      <c r="F186" s="103">
        <f t="shared" si="52"/>
        <v>0</v>
      </c>
      <c r="G186" s="103">
        <f t="shared" si="52"/>
        <v>0</v>
      </c>
      <c r="H186" s="103">
        <f t="shared" si="52"/>
        <v>0</v>
      </c>
      <c r="I186" s="103">
        <f t="shared" si="52"/>
        <v>0</v>
      </c>
      <c r="J186" s="103">
        <f t="shared" si="52"/>
        <v>0</v>
      </c>
      <c r="K186" s="103">
        <f t="shared" si="52"/>
        <v>0</v>
      </c>
      <c r="L186" s="103">
        <f>SUM(L187)</f>
        <v>0</v>
      </c>
      <c r="M186" s="103">
        <f>SUM(M187)</f>
        <v>0</v>
      </c>
    </row>
    <row r="187" spans="1:13" s="130" customFormat="1" ht="25.5">
      <c r="A187" s="127">
        <v>3221</v>
      </c>
      <c r="B187" s="133">
        <v>0</v>
      </c>
      <c r="C187" s="129" t="s">
        <v>51</v>
      </c>
      <c r="D187" s="104">
        <v>0</v>
      </c>
      <c r="E187" s="104">
        <v>0</v>
      </c>
      <c r="F187" s="104">
        <v>0</v>
      </c>
      <c r="G187" s="104">
        <v>0</v>
      </c>
      <c r="H187" s="104">
        <v>0</v>
      </c>
      <c r="I187" s="104">
        <v>0</v>
      </c>
      <c r="J187" s="104">
        <v>0</v>
      </c>
      <c r="K187" s="104">
        <v>0</v>
      </c>
      <c r="L187" s="104">
        <v>0</v>
      </c>
      <c r="M187" s="104">
        <v>0</v>
      </c>
    </row>
    <row r="188" spans="1:13" ht="12.75">
      <c r="A188" s="123">
        <v>323</v>
      </c>
      <c r="B188" s="96"/>
      <c r="C188" s="86" t="s">
        <v>29</v>
      </c>
      <c r="D188" s="103">
        <f>SUM(D189:D191)</f>
        <v>3000</v>
      </c>
      <c r="E188" s="103">
        <f aca="true" t="shared" si="53" ref="E188:K188">SUM(E189:E191)</f>
        <v>0</v>
      </c>
      <c r="F188" s="103">
        <f t="shared" si="53"/>
        <v>0</v>
      </c>
      <c r="G188" s="103">
        <f t="shared" si="53"/>
        <v>0</v>
      </c>
      <c r="H188" s="103">
        <v>3000</v>
      </c>
      <c r="I188" s="103">
        <f t="shared" si="53"/>
        <v>0</v>
      </c>
      <c r="J188" s="103">
        <f t="shared" si="53"/>
        <v>0</v>
      </c>
      <c r="K188" s="103">
        <f t="shared" si="53"/>
        <v>0</v>
      </c>
      <c r="L188" s="103">
        <f>SUM(L189:L191)</f>
        <v>0</v>
      </c>
      <c r="M188" s="103">
        <f>SUM(M189:M191)</f>
        <v>0</v>
      </c>
    </row>
    <row r="189" spans="1:13" s="130" customFormat="1" ht="12.75">
      <c r="A189" s="127">
        <v>3231</v>
      </c>
      <c r="B189" s="133">
        <v>0</v>
      </c>
      <c r="C189" s="129" t="s">
        <v>56</v>
      </c>
      <c r="D189" s="104">
        <v>3000</v>
      </c>
      <c r="E189" s="104">
        <v>0</v>
      </c>
      <c r="F189" s="104">
        <v>0</v>
      </c>
      <c r="G189" s="104">
        <v>0</v>
      </c>
      <c r="H189" s="104">
        <v>3000</v>
      </c>
      <c r="I189" s="104">
        <v>0</v>
      </c>
      <c r="J189" s="104">
        <v>0</v>
      </c>
      <c r="K189" s="104">
        <v>0</v>
      </c>
      <c r="L189" s="104">
        <v>0</v>
      </c>
      <c r="M189" s="104">
        <v>0</v>
      </c>
    </row>
    <row r="190" spans="1:13" s="130" customFormat="1" ht="12.75">
      <c r="A190" s="127">
        <v>3237</v>
      </c>
      <c r="B190" s="133">
        <v>0</v>
      </c>
      <c r="C190" s="129" t="s">
        <v>47</v>
      </c>
      <c r="D190" s="104">
        <v>0</v>
      </c>
      <c r="E190" s="104">
        <v>0</v>
      </c>
      <c r="F190" s="104">
        <v>0</v>
      </c>
      <c r="G190" s="104">
        <v>0</v>
      </c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</row>
    <row r="191" spans="1:13" s="130" customFormat="1" ht="12.75">
      <c r="A191" s="127">
        <v>3239</v>
      </c>
      <c r="B191" s="133">
        <v>0</v>
      </c>
      <c r="C191" s="129" t="s">
        <v>62</v>
      </c>
      <c r="D191" s="104">
        <v>0</v>
      </c>
      <c r="E191" s="104">
        <v>0</v>
      </c>
      <c r="F191" s="104">
        <v>0</v>
      </c>
      <c r="G191" s="104">
        <v>0</v>
      </c>
      <c r="H191" s="104">
        <v>0</v>
      </c>
      <c r="I191" s="104">
        <v>0</v>
      </c>
      <c r="J191" s="104">
        <v>0</v>
      </c>
      <c r="K191" s="104">
        <v>0</v>
      </c>
      <c r="L191" s="104">
        <v>0</v>
      </c>
      <c r="M191" s="104">
        <v>0</v>
      </c>
    </row>
    <row r="192" spans="1:13" ht="25.5">
      <c r="A192" s="123">
        <v>324</v>
      </c>
      <c r="B192" s="96"/>
      <c r="C192" s="86" t="s">
        <v>63</v>
      </c>
      <c r="D192" s="103">
        <f>SUM(D193)</f>
        <v>0</v>
      </c>
      <c r="E192" s="103">
        <f aca="true" t="shared" si="54" ref="E192:K192">SUM(E193)</f>
        <v>0</v>
      </c>
      <c r="F192" s="103">
        <f t="shared" si="54"/>
        <v>0</v>
      </c>
      <c r="G192" s="103">
        <f t="shared" si="54"/>
        <v>0</v>
      </c>
      <c r="H192" s="103">
        <f t="shared" si="54"/>
        <v>0</v>
      </c>
      <c r="I192" s="103">
        <f t="shared" si="54"/>
        <v>0</v>
      </c>
      <c r="J192" s="103">
        <f t="shared" si="54"/>
        <v>0</v>
      </c>
      <c r="K192" s="103">
        <f t="shared" si="54"/>
        <v>0</v>
      </c>
      <c r="L192" s="103">
        <f>SUM(L193)</f>
        <v>0</v>
      </c>
      <c r="M192" s="103">
        <f>SUM(M193)</f>
        <v>0</v>
      </c>
    </row>
    <row r="193" spans="1:13" s="130" customFormat="1" ht="25.5">
      <c r="A193" s="127">
        <v>3241</v>
      </c>
      <c r="B193" s="133">
        <v>0</v>
      </c>
      <c r="C193" s="129" t="s">
        <v>63</v>
      </c>
      <c r="D193" s="104">
        <v>0</v>
      </c>
      <c r="E193" s="104">
        <v>0</v>
      </c>
      <c r="F193" s="104">
        <v>0</v>
      </c>
      <c r="G193" s="104">
        <v>0</v>
      </c>
      <c r="H193" s="104">
        <v>0</v>
      </c>
      <c r="I193" s="104">
        <v>0</v>
      </c>
      <c r="J193" s="104">
        <v>0</v>
      </c>
      <c r="K193" s="104">
        <v>0</v>
      </c>
      <c r="L193" s="104">
        <v>0</v>
      </c>
      <c r="M193" s="104">
        <v>0</v>
      </c>
    </row>
    <row r="194" spans="1:13" ht="25.5">
      <c r="A194" s="123">
        <v>329</v>
      </c>
      <c r="B194" s="96"/>
      <c r="C194" s="86" t="s">
        <v>30</v>
      </c>
      <c r="D194" s="103">
        <f>SUM(D195:D196)</f>
        <v>5000</v>
      </c>
      <c r="E194" s="103">
        <f aca="true" t="shared" si="55" ref="E194:K194">SUM(E195:E196)</f>
        <v>0</v>
      </c>
      <c r="F194" s="103">
        <f t="shared" si="55"/>
        <v>0</v>
      </c>
      <c r="G194" s="103">
        <f t="shared" si="55"/>
        <v>0</v>
      </c>
      <c r="H194" s="103">
        <v>4000</v>
      </c>
      <c r="I194" s="103">
        <f t="shared" si="55"/>
        <v>0</v>
      </c>
      <c r="J194" s="103">
        <f t="shared" si="55"/>
        <v>0</v>
      </c>
      <c r="K194" s="103">
        <f t="shared" si="55"/>
        <v>1000</v>
      </c>
      <c r="L194" s="103">
        <f>SUM(L195:L196)</f>
        <v>0</v>
      </c>
      <c r="M194" s="103">
        <f>SUM(M195:M196)</f>
        <v>0</v>
      </c>
    </row>
    <row r="195" spans="1:13" s="130" customFormat="1" ht="12.75">
      <c r="A195" s="127">
        <v>3293</v>
      </c>
      <c r="B195" s="133">
        <v>0</v>
      </c>
      <c r="C195" s="129" t="s">
        <v>65</v>
      </c>
      <c r="D195" s="104">
        <v>0</v>
      </c>
      <c r="E195" s="104">
        <v>0</v>
      </c>
      <c r="F195" s="104">
        <v>0</v>
      </c>
      <c r="G195" s="104">
        <v>0</v>
      </c>
      <c r="H195" s="104">
        <v>0</v>
      </c>
      <c r="I195" s="104">
        <v>0</v>
      </c>
      <c r="J195" s="104">
        <v>0</v>
      </c>
      <c r="K195" s="104">
        <v>0</v>
      </c>
      <c r="L195" s="104">
        <v>0</v>
      </c>
      <c r="M195" s="104">
        <v>0</v>
      </c>
    </row>
    <row r="196" spans="1:13" s="130" customFormat="1" ht="25.5">
      <c r="A196" s="127">
        <v>3299</v>
      </c>
      <c r="B196" s="133">
        <v>0</v>
      </c>
      <c r="C196" s="129" t="s">
        <v>30</v>
      </c>
      <c r="D196" s="104">
        <v>5000</v>
      </c>
      <c r="E196" s="104">
        <v>0</v>
      </c>
      <c r="F196" s="104">
        <v>0</v>
      </c>
      <c r="G196" s="104">
        <v>0</v>
      </c>
      <c r="H196" s="104">
        <v>4000</v>
      </c>
      <c r="I196" s="104">
        <v>0</v>
      </c>
      <c r="J196" s="104">
        <v>0</v>
      </c>
      <c r="K196" s="104">
        <v>1000</v>
      </c>
      <c r="L196" s="104">
        <v>0</v>
      </c>
      <c r="M196" s="104">
        <v>0</v>
      </c>
    </row>
    <row r="197" spans="1:13" ht="12.75">
      <c r="A197" s="123"/>
      <c r="B197" s="96"/>
      <c r="C197" s="8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</row>
    <row r="198" spans="1:13" ht="12.75">
      <c r="A198" s="155"/>
      <c r="B198" s="156"/>
      <c r="C198" s="172" t="s">
        <v>149</v>
      </c>
      <c r="D198" s="175">
        <v>10000</v>
      </c>
      <c r="E198" s="175">
        <f aca="true" t="shared" si="56" ref="E198:K198">SUM(E199)</f>
        <v>0</v>
      </c>
      <c r="F198" s="175">
        <v>9000</v>
      </c>
      <c r="G198" s="157">
        <f t="shared" si="56"/>
        <v>0</v>
      </c>
      <c r="H198" s="157">
        <f t="shared" si="56"/>
        <v>0</v>
      </c>
      <c r="I198" s="157">
        <f t="shared" si="56"/>
        <v>0</v>
      </c>
      <c r="J198" s="157">
        <f t="shared" si="56"/>
        <v>0</v>
      </c>
      <c r="K198" s="157">
        <f t="shared" si="56"/>
        <v>0</v>
      </c>
      <c r="L198" s="157">
        <v>11000</v>
      </c>
      <c r="M198" s="157">
        <v>12000</v>
      </c>
    </row>
    <row r="199" spans="1:13" s="130" customFormat="1" ht="12.75">
      <c r="A199" s="127">
        <v>3</v>
      </c>
      <c r="B199" s="133"/>
      <c r="C199" s="129" t="s">
        <v>45</v>
      </c>
      <c r="D199" s="104">
        <v>7500</v>
      </c>
      <c r="E199" s="104">
        <v>0</v>
      </c>
      <c r="F199" s="104">
        <v>0</v>
      </c>
      <c r="G199" s="104">
        <v>0</v>
      </c>
      <c r="H199" s="104">
        <v>0</v>
      </c>
      <c r="I199" s="104">
        <v>0</v>
      </c>
      <c r="J199" s="104">
        <v>0</v>
      </c>
      <c r="K199" s="104">
        <v>0</v>
      </c>
      <c r="L199" s="104">
        <v>8000</v>
      </c>
      <c r="M199" s="104">
        <v>9000</v>
      </c>
    </row>
    <row r="200" spans="1:13" ht="12.75">
      <c r="A200" s="123">
        <v>32</v>
      </c>
      <c r="B200" s="96"/>
      <c r="C200" s="86" t="s">
        <v>26</v>
      </c>
      <c r="D200" s="103">
        <f>SUM(D201)</f>
        <v>1500</v>
      </c>
      <c r="E200" s="103">
        <f aca="true" t="shared" si="57" ref="E200:J201">SUM(E201)</f>
        <v>0</v>
      </c>
      <c r="F200" s="103">
        <f t="shared" si="57"/>
        <v>500</v>
      </c>
      <c r="G200" s="103">
        <f t="shared" si="57"/>
        <v>0</v>
      </c>
      <c r="H200" s="103">
        <f t="shared" si="57"/>
        <v>0</v>
      </c>
      <c r="I200" s="103">
        <f t="shared" si="57"/>
        <v>0</v>
      </c>
      <c r="J200" s="103">
        <f t="shared" si="57"/>
        <v>0</v>
      </c>
      <c r="K200" s="103">
        <v>1000</v>
      </c>
      <c r="L200" s="103">
        <v>8000</v>
      </c>
      <c r="M200" s="103">
        <v>9000</v>
      </c>
    </row>
    <row r="201" spans="1:13" ht="12.75">
      <c r="A201" s="123">
        <v>321</v>
      </c>
      <c r="B201" s="96"/>
      <c r="C201" s="86" t="s">
        <v>27</v>
      </c>
      <c r="D201" s="103">
        <f>SUM(D202)</f>
        <v>1500</v>
      </c>
      <c r="E201" s="103">
        <f t="shared" si="57"/>
        <v>0</v>
      </c>
      <c r="F201" s="103">
        <v>500</v>
      </c>
      <c r="G201" s="103">
        <f t="shared" si="57"/>
        <v>0</v>
      </c>
      <c r="H201" s="103">
        <f t="shared" si="57"/>
        <v>0</v>
      </c>
      <c r="I201" s="103">
        <f t="shared" si="57"/>
        <v>0</v>
      </c>
      <c r="J201" s="103">
        <f t="shared" si="57"/>
        <v>0</v>
      </c>
      <c r="K201" s="103">
        <v>1000</v>
      </c>
      <c r="L201" s="103">
        <f>SUM(L202)</f>
        <v>0</v>
      </c>
      <c r="M201" s="103">
        <f>SUM(M202)</f>
        <v>0</v>
      </c>
    </row>
    <row r="202" spans="1:13" s="130" customFormat="1" ht="12.75">
      <c r="A202" s="127">
        <v>3211</v>
      </c>
      <c r="B202" s="133"/>
      <c r="C202" s="129" t="s">
        <v>48</v>
      </c>
      <c r="D202" s="104">
        <v>1500</v>
      </c>
      <c r="E202" s="104">
        <v>0</v>
      </c>
      <c r="F202" s="104">
        <v>500</v>
      </c>
      <c r="G202" s="104">
        <v>0</v>
      </c>
      <c r="H202" s="104">
        <v>0</v>
      </c>
      <c r="I202" s="104">
        <v>0</v>
      </c>
      <c r="J202" s="104">
        <v>0</v>
      </c>
      <c r="K202" s="104">
        <v>0</v>
      </c>
      <c r="L202" s="104">
        <v>0</v>
      </c>
      <c r="M202" s="104">
        <v>0</v>
      </c>
    </row>
    <row r="203" spans="1:13" s="130" customFormat="1" ht="12.75">
      <c r="A203" s="127">
        <v>322</v>
      </c>
      <c r="B203" s="133"/>
      <c r="C203" s="129" t="s">
        <v>28</v>
      </c>
      <c r="D203" s="104">
        <v>6000</v>
      </c>
      <c r="E203" s="104"/>
      <c r="F203" s="104">
        <v>6000</v>
      </c>
      <c r="G203" s="104"/>
      <c r="H203" s="104"/>
      <c r="I203" s="104"/>
      <c r="J203" s="104"/>
      <c r="K203" s="104"/>
      <c r="L203" s="104"/>
      <c r="M203" s="104"/>
    </row>
    <row r="204" spans="1:13" s="130" customFormat="1" ht="25.5">
      <c r="A204" s="127">
        <v>3221</v>
      </c>
      <c r="B204" s="133"/>
      <c r="C204" s="129" t="s">
        <v>51</v>
      </c>
      <c r="D204" s="104">
        <v>5000</v>
      </c>
      <c r="E204" s="104"/>
      <c r="F204" s="104">
        <v>5000</v>
      </c>
      <c r="G204" s="104"/>
      <c r="H204" s="104"/>
      <c r="I204" s="104"/>
      <c r="J204" s="104"/>
      <c r="K204" s="104"/>
      <c r="L204" s="104"/>
      <c r="M204" s="104"/>
    </row>
    <row r="205" spans="1:13" s="130" customFormat="1" ht="25.5">
      <c r="A205" s="127">
        <v>3224</v>
      </c>
      <c r="B205" s="133"/>
      <c r="C205" s="129" t="s">
        <v>53</v>
      </c>
      <c r="D205" s="104">
        <v>1000</v>
      </c>
      <c r="E205" s="104"/>
      <c r="F205" s="104">
        <v>1000</v>
      </c>
      <c r="G205" s="104"/>
      <c r="H205" s="104"/>
      <c r="I205" s="104"/>
      <c r="J205" s="104"/>
      <c r="K205" s="104"/>
      <c r="L205" s="104"/>
      <c r="M205" s="104"/>
    </row>
    <row r="206" spans="1:13" s="130" customFormat="1" ht="25.5">
      <c r="A206" s="127">
        <v>4</v>
      </c>
      <c r="B206" s="133"/>
      <c r="C206" s="129" t="s">
        <v>150</v>
      </c>
      <c r="D206" s="104">
        <v>2500</v>
      </c>
      <c r="E206" s="104"/>
      <c r="F206" s="104">
        <v>2500</v>
      </c>
      <c r="G206" s="104"/>
      <c r="H206" s="104"/>
      <c r="I206" s="104"/>
      <c r="J206" s="104"/>
      <c r="K206" s="104"/>
      <c r="L206" s="104">
        <v>3000</v>
      </c>
      <c r="M206" s="104">
        <v>3000</v>
      </c>
    </row>
    <row r="207" spans="1:13" s="130" customFormat="1" ht="25.5">
      <c r="A207" s="127">
        <v>42</v>
      </c>
      <c r="B207" s="133"/>
      <c r="C207" s="129" t="s">
        <v>39</v>
      </c>
      <c r="D207" s="104">
        <v>2500</v>
      </c>
      <c r="E207" s="104"/>
      <c r="F207" s="104">
        <v>2500</v>
      </c>
      <c r="G207" s="104"/>
      <c r="H207" s="104"/>
      <c r="I207" s="104"/>
      <c r="J207" s="104"/>
      <c r="K207" s="104"/>
      <c r="L207" s="104">
        <v>3000</v>
      </c>
      <c r="M207" s="104">
        <v>3000</v>
      </c>
    </row>
    <row r="208" spans="1:13" s="130" customFormat="1" ht="12.75">
      <c r="A208" s="127">
        <v>422</v>
      </c>
      <c r="B208" s="133"/>
      <c r="C208" s="129" t="s">
        <v>33</v>
      </c>
      <c r="D208" s="104">
        <v>2500</v>
      </c>
      <c r="E208" s="104"/>
      <c r="F208" s="104">
        <v>2500</v>
      </c>
      <c r="G208" s="104"/>
      <c r="H208" s="104"/>
      <c r="I208" s="104"/>
      <c r="J208" s="104"/>
      <c r="K208" s="104"/>
      <c r="L208" s="104"/>
      <c r="M208" s="104"/>
    </row>
    <row r="209" spans="1:13" ht="12.75">
      <c r="A209" s="123">
        <v>4225</v>
      </c>
      <c r="B209" s="96"/>
      <c r="C209" s="86" t="s">
        <v>151</v>
      </c>
      <c r="D209" s="103">
        <v>2500</v>
      </c>
      <c r="E209" s="112"/>
      <c r="F209" s="112">
        <v>2500</v>
      </c>
      <c r="G209" s="112"/>
      <c r="H209" s="112"/>
      <c r="I209" s="112"/>
      <c r="J209" s="112"/>
      <c r="K209" s="112"/>
      <c r="L209" s="103"/>
      <c r="M209" s="103"/>
    </row>
    <row r="210" spans="1:13" ht="38.25">
      <c r="A210" s="122" t="s">
        <v>132</v>
      </c>
      <c r="B210" s="95"/>
      <c r="C210" s="168" t="s">
        <v>133</v>
      </c>
      <c r="D210" s="169">
        <f>SUM(D211)</f>
        <v>2100</v>
      </c>
      <c r="E210" s="169">
        <f aca="true" t="shared" si="58" ref="E210:K213">SUM(E211)</f>
        <v>2100</v>
      </c>
      <c r="F210" s="102">
        <f t="shared" si="58"/>
        <v>0</v>
      </c>
      <c r="G210" s="102">
        <f t="shared" si="58"/>
        <v>0</v>
      </c>
      <c r="H210" s="102">
        <f t="shared" si="58"/>
        <v>0</v>
      </c>
      <c r="I210" s="102">
        <f t="shared" si="58"/>
        <v>0</v>
      </c>
      <c r="J210" s="102">
        <f t="shared" si="58"/>
        <v>0</v>
      </c>
      <c r="K210" s="102">
        <f t="shared" si="58"/>
        <v>0</v>
      </c>
      <c r="L210" s="102">
        <v>2100</v>
      </c>
      <c r="M210" s="102">
        <v>2100</v>
      </c>
    </row>
    <row r="211" spans="1:13" ht="25.5">
      <c r="A211" s="123">
        <v>4</v>
      </c>
      <c r="B211" s="96"/>
      <c r="C211" s="86" t="s">
        <v>34</v>
      </c>
      <c r="D211" s="103">
        <f>SUM(D212)</f>
        <v>2100</v>
      </c>
      <c r="E211" s="103">
        <f t="shared" si="58"/>
        <v>2100</v>
      </c>
      <c r="F211" s="103">
        <f t="shared" si="58"/>
        <v>0</v>
      </c>
      <c r="G211" s="103">
        <f t="shared" si="58"/>
        <v>0</v>
      </c>
      <c r="H211" s="103">
        <f t="shared" si="58"/>
        <v>0</v>
      </c>
      <c r="I211" s="103">
        <f t="shared" si="58"/>
        <v>0</v>
      </c>
      <c r="J211" s="103">
        <f t="shared" si="58"/>
        <v>0</v>
      </c>
      <c r="K211" s="103">
        <f t="shared" si="58"/>
        <v>0</v>
      </c>
      <c r="L211" s="103">
        <v>2100</v>
      </c>
      <c r="M211" s="103">
        <v>2100</v>
      </c>
    </row>
    <row r="212" spans="1:13" ht="25.5">
      <c r="A212" s="123">
        <v>42</v>
      </c>
      <c r="B212" s="96"/>
      <c r="C212" s="86" t="s">
        <v>39</v>
      </c>
      <c r="D212" s="103">
        <v>2100</v>
      </c>
      <c r="E212" s="103">
        <f t="shared" si="58"/>
        <v>2100</v>
      </c>
      <c r="F212" s="103">
        <f t="shared" si="58"/>
        <v>0</v>
      </c>
      <c r="G212" s="103">
        <f t="shared" si="58"/>
        <v>0</v>
      </c>
      <c r="H212" s="103">
        <f t="shared" si="58"/>
        <v>0</v>
      </c>
      <c r="I212" s="103">
        <f t="shared" si="58"/>
        <v>0</v>
      </c>
      <c r="J212" s="103">
        <f t="shared" si="58"/>
        <v>0</v>
      </c>
      <c r="K212" s="103">
        <f t="shared" si="58"/>
        <v>0</v>
      </c>
      <c r="L212" s="103">
        <v>2100</v>
      </c>
      <c r="M212" s="103">
        <v>2100</v>
      </c>
    </row>
    <row r="213" spans="1:13" ht="25.5">
      <c r="A213" s="123">
        <v>424</v>
      </c>
      <c r="B213" s="96"/>
      <c r="C213" s="86" t="s">
        <v>90</v>
      </c>
      <c r="D213" s="103">
        <v>2100</v>
      </c>
      <c r="E213" s="103">
        <f t="shared" si="58"/>
        <v>2100</v>
      </c>
      <c r="F213" s="103">
        <f t="shared" si="58"/>
        <v>0</v>
      </c>
      <c r="G213" s="103">
        <f t="shared" si="58"/>
        <v>0</v>
      </c>
      <c r="H213" s="103">
        <f t="shared" si="58"/>
        <v>0</v>
      </c>
      <c r="I213" s="103">
        <f t="shared" si="58"/>
        <v>0</v>
      </c>
      <c r="J213" s="103">
        <f t="shared" si="58"/>
        <v>0</v>
      </c>
      <c r="K213" s="103">
        <f t="shared" si="58"/>
        <v>0</v>
      </c>
      <c r="L213" s="103">
        <f>SUM(L214)</f>
        <v>0</v>
      </c>
      <c r="M213" s="103">
        <f>SUM(M214)</f>
        <v>0</v>
      </c>
    </row>
    <row r="214" spans="1:13" s="130" customFormat="1" ht="12.75">
      <c r="A214" s="127">
        <v>4241</v>
      </c>
      <c r="B214" s="133">
        <v>0</v>
      </c>
      <c r="C214" s="129" t="s">
        <v>91</v>
      </c>
      <c r="D214" s="104">
        <v>2100</v>
      </c>
      <c r="E214" s="104">
        <v>2100</v>
      </c>
      <c r="F214" s="104">
        <v>0</v>
      </c>
      <c r="G214" s="104">
        <v>0</v>
      </c>
      <c r="H214" s="104">
        <v>0</v>
      </c>
      <c r="I214" s="104">
        <v>0</v>
      </c>
      <c r="J214" s="104">
        <v>0</v>
      </c>
      <c r="K214" s="104">
        <v>0</v>
      </c>
      <c r="L214" s="104">
        <v>0</v>
      </c>
      <c r="M214" s="104">
        <v>0</v>
      </c>
    </row>
    <row r="215" spans="1:13" ht="12.75">
      <c r="A215" s="123"/>
      <c r="B215" s="96"/>
      <c r="C215" s="86"/>
      <c r="D215" s="103"/>
      <c r="E215" s="112"/>
      <c r="F215" s="112"/>
      <c r="G215" s="112"/>
      <c r="H215" s="112"/>
      <c r="I215" s="112"/>
      <c r="J215" s="112"/>
      <c r="K215" s="112"/>
      <c r="L215" s="103"/>
      <c r="M215" s="103"/>
    </row>
    <row r="216" spans="1:13" ht="12.75">
      <c r="A216" s="124" t="s">
        <v>134</v>
      </c>
      <c r="B216" s="97"/>
      <c r="C216" s="168" t="s">
        <v>135</v>
      </c>
      <c r="D216" s="169">
        <f>SUM(D217)</f>
        <v>494500</v>
      </c>
      <c r="E216" s="169">
        <f>SUM(E217)</f>
        <v>430000</v>
      </c>
      <c r="F216" s="102">
        <v>0</v>
      </c>
      <c r="G216" s="102">
        <v>0</v>
      </c>
      <c r="H216" s="102">
        <f>SUM(H217)</f>
        <v>64500</v>
      </c>
      <c r="I216" s="102">
        <f>SUM(I217)</f>
        <v>0</v>
      </c>
      <c r="J216" s="102">
        <v>0</v>
      </c>
      <c r="K216" s="102">
        <v>0</v>
      </c>
      <c r="L216" s="102">
        <v>494500</v>
      </c>
      <c r="M216" s="102">
        <v>494500</v>
      </c>
    </row>
    <row r="217" spans="1:13" ht="12.75">
      <c r="A217" s="123">
        <v>3</v>
      </c>
      <c r="B217" s="96"/>
      <c r="C217" s="86" t="s">
        <v>45</v>
      </c>
      <c r="D217" s="103">
        <v>494500</v>
      </c>
      <c r="E217" s="103">
        <v>430000</v>
      </c>
      <c r="F217" s="103">
        <v>0</v>
      </c>
      <c r="G217" s="103">
        <v>0</v>
      </c>
      <c r="H217" s="103">
        <v>64500</v>
      </c>
      <c r="I217" s="103">
        <v>0</v>
      </c>
      <c r="J217" s="103">
        <v>0</v>
      </c>
      <c r="K217" s="103">
        <v>0</v>
      </c>
      <c r="L217" s="103">
        <v>494500</v>
      </c>
      <c r="M217" s="103">
        <v>494500</v>
      </c>
    </row>
    <row r="218" spans="1:13" ht="12.75">
      <c r="A218" s="123">
        <v>32</v>
      </c>
      <c r="B218" s="96"/>
      <c r="C218" s="86" t="s">
        <v>26</v>
      </c>
      <c r="D218" s="103">
        <f>SUM(D219)</f>
        <v>494500</v>
      </c>
      <c r="E218" s="103">
        <v>430000</v>
      </c>
      <c r="F218" s="103">
        <f aca="true" t="shared" si="59" ref="F218:K219">SUM(F219)</f>
        <v>0</v>
      </c>
      <c r="G218" s="103">
        <f t="shared" si="59"/>
        <v>0</v>
      </c>
      <c r="H218" s="103">
        <f t="shared" si="59"/>
        <v>64500</v>
      </c>
      <c r="I218" s="103">
        <f t="shared" si="59"/>
        <v>0</v>
      </c>
      <c r="J218" s="103">
        <f t="shared" si="59"/>
        <v>0</v>
      </c>
      <c r="K218" s="103">
        <f t="shared" si="59"/>
        <v>0</v>
      </c>
      <c r="L218" s="103">
        <v>494500</v>
      </c>
      <c r="M218" s="103">
        <v>494500</v>
      </c>
    </row>
    <row r="219" spans="1:13" ht="12.75">
      <c r="A219" s="123">
        <v>322</v>
      </c>
      <c r="B219" s="96"/>
      <c r="C219" s="86" t="s">
        <v>28</v>
      </c>
      <c r="D219" s="103">
        <f>SUM(D220)</f>
        <v>494500</v>
      </c>
      <c r="E219" s="103">
        <v>430000</v>
      </c>
      <c r="F219" s="103">
        <f t="shared" si="59"/>
        <v>0</v>
      </c>
      <c r="G219" s="103">
        <f t="shared" si="59"/>
        <v>0</v>
      </c>
      <c r="H219" s="103">
        <v>64500</v>
      </c>
      <c r="I219" s="103">
        <f t="shared" si="59"/>
        <v>0</v>
      </c>
      <c r="J219" s="103">
        <f t="shared" si="59"/>
        <v>0</v>
      </c>
      <c r="K219" s="103">
        <f t="shared" si="59"/>
        <v>0</v>
      </c>
      <c r="L219" s="103">
        <f>SUM(L220)</f>
        <v>0</v>
      </c>
      <c r="M219" s="103">
        <f>SUM(M220)</f>
        <v>0</v>
      </c>
    </row>
    <row r="220" spans="1:13" s="130" customFormat="1" ht="12.75">
      <c r="A220" s="127">
        <v>3222</v>
      </c>
      <c r="B220" s="133">
        <v>0</v>
      </c>
      <c r="C220" s="129" t="s">
        <v>72</v>
      </c>
      <c r="D220" s="109">
        <v>494500</v>
      </c>
      <c r="E220" s="109">
        <v>0</v>
      </c>
      <c r="F220" s="109">
        <v>0</v>
      </c>
      <c r="G220" s="109">
        <v>0</v>
      </c>
      <c r="H220" s="109">
        <v>0</v>
      </c>
      <c r="I220" s="109">
        <v>0</v>
      </c>
      <c r="J220" s="109">
        <v>0</v>
      </c>
      <c r="K220" s="109">
        <v>0</v>
      </c>
      <c r="L220" s="109">
        <v>0</v>
      </c>
      <c r="M220" s="109">
        <v>0</v>
      </c>
    </row>
    <row r="221" spans="1:13" ht="12.75">
      <c r="A221" s="123"/>
      <c r="B221" s="96"/>
      <c r="C221" s="86"/>
      <c r="D221" s="103"/>
      <c r="E221" s="112"/>
      <c r="F221" s="112"/>
      <c r="G221" s="112"/>
      <c r="H221" s="112"/>
      <c r="I221" s="112"/>
      <c r="J221" s="112"/>
      <c r="K221" s="112"/>
      <c r="L221" s="103"/>
      <c r="M221" s="103"/>
    </row>
    <row r="222" spans="1:13" ht="25.5">
      <c r="A222" s="122" t="s">
        <v>136</v>
      </c>
      <c r="B222" s="167"/>
      <c r="C222" s="168" t="s">
        <v>137</v>
      </c>
      <c r="D222" s="173">
        <v>39000</v>
      </c>
      <c r="E222" s="173">
        <v>39000</v>
      </c>
      <c r="F222" s="108">
        <v>0</v>
      </c>
      <c r="G222" s="108">
        <v>0</v>
      </c>
      <c r="H222" s="108">
        <v>0</v>
      </c>
      <c r="I222" s="108">
        <v>0</v>
      </c>
      <c r="J222" s="108">
        <v>0</v>
      </c>
      <c r="K222" s="108">
        <v>0</v>
      </c>
      <c r="L222" s="108">
        <v>39000</v>
      </c>
      <c r="M222" s="108">
        <v>39000</v>
      </c>
    </row>
    <row r="223" spans="1:13" ht="12.75">
      <c r="A223" s="123">
        <v>3</v>
      </c>
      <c r="B223" s="96"/>
      <c r="C223" s="86" t="s">
        <v>45</v>
      </c>
      <c r="D223" s="106">
        <v>39000</v>
      </c>
      <c r="E223" s="106">
        <v>39000</v>
      </c>
      <c r="F223" s="106">
        <v>0</v>
      </c>
      <c r="G223" s="106">
        <v>0</v>
      </c>
      <c r="H223" s="106">
        <v>0</v>
      </c>
      <c r="I223" s="106">
        <v>0</v>
      </c>
      <c r="J223" s="106">
        <v>0</v>
      </c>
      <c r="K223" s="106">
        <v>0</v>
      </c>
      <c r="L223" s="106">
        <v>39000</v>
      </c>
      <c r="M223" s="106">
        <v>39000</v>
      </c>
    </row>
    <row r="224" spans="1:13" ht="12.75">
      <c r="A224" s="123">
        <v>31</v>
      </c>
      <c r="B224" s="96"/>
      <c r="C224" s="86" t="s">
        <v>22</v>
      </c>
      <c r="D224" s="106">
        <f>SUM(D225,D228,D230)</f>
        <v>34200</v>
      </c>
      <c r="E224" s="106">
        <f aca="true" t="shared" si="60" ref="E224:K224">SUM(E225,E228,E230)</f>
        <v>34200</v>
      </c>
      <c r="F224" s="106">
        <f t="shared" si="60"/>
        <v>0</v>
      </c>
      <c r="G224" s="106">
        <f t="shared" si="60"/>
        <v>0</v>
      </c>
      <c r="H224" s="106">
        <f t="shared" si="60"/>
        <v>0</v>
      </c>
      <c r="I224" s="106">
        <f t="shared" si="60"/>
        <v>0</v>
      </c>
      <c r="J224" s="106">
        <f t="shared" si="60"/>
        <v>0</v>
      </c>
      <c r="K224" s="106">
        <f t="shared" si="60"/>
        <v>0</v>
      </c>
      <c r="L224" s="106">
        <v>34200</v>
      </c>
      <c r="M224" s="106">
        <v>34200</v>
      </c>
    </row>
    <row r="225" spans="1:13" ht="12.75">
      <c r="A225" s="123">
        <v>311</v>
      </c>
      <c r="B225" s="96"/>
      <c r="C225" s="86" t="s">
        <v>23</v>
      </c>
      <c r="D225" s="106">
        <f>SUM(D226:D227)</f>
        <v>27000</v>
      </c>
      <c r="E225" s="106">
        <f aca="true" t="shared" si="61" ref="E225:K225">SUM(E226:E227)</f>
        <v>27000</v>
      </c>
      <c r="F225" s="106">
        <f t="shared" si="61"/>
        <v>0</v>
      </c>
      <c r="G225" s="106">
        <f t="shared" si="61"/>
        <v>0</v>
      </c>
      <c r="H225" s="106">
        <f t="shared" si="61"/>
        <v>0</v>
      </c>
      <c r="I225" s="106">
        <f t="shared" si="61"/>
        <v>0</v>
      </c>
      <c r="J225" s="106">
        <f t="shared" si="61"/>
        <v>0</v>
      </c>
      <c r="K225" s="106">
        <f t="shared" si="61"/>
        <v>0</v>
      </c>
      <c r="L225" s="106">
        <f>SUM(L226:L227)</f>
        <v>0</v>
      </c>
      <c r="M225" s="106">
        <f>SUM(M226:M227)</f>
        <v>0</v>
      </c>
    </row>
    <row r="226" spans="1:13" s="130" customFormat="1" ht="12.75">
      <c r="A226" s="127">
        <v>3111</v>
      </c>
      <c r="B226" s="133">
        <v>0</v>
      </c>
      <c r="C226" s="129" t="s">
        <v>78</v>
      </c>
      <c r="D226" s="104">
        <v>27000</v>
      </c>
      <c r="E226" s="104">
        <v>27000</v>
      </c>
      <c r="F226" s="104">
        <v>0</v>
      </c>
      <c r="G226" s="104">
        <v>0</v>
      </c>
      <c r="H226" s="104">
        <v>0</v>
      </c>
      <c r="I226" s="104">
        <v>0</v>
      </c>
      <c r="J226" s="104">
        <v>0</v>
      </c>
      <c r="K226" s="104">
        <v>0</v>
      </c>
      <c r="L226" s="104">
        <v>0</v>
      </c>
      <c r="M226" s="104">
        <v>0</v>
      </c>
    </row>
    <row r="227" spans="1:13" s="130" customFormat="1" ht="12.75">
      <c r="A227" s="127">
        <v>3111</v>
      </c>
      <c r="B227" s="133">
        <v>0</v>
      </c>
      <c r="C227" s="129" t="s">
        <v>78</v>
      </c>
      <c r="D227" s="104">
        <v>0</v>
      </c>
      <c r="E227" s="104">
        <v>0</v>
      </c>
      <c r="F227" s="104">
        <v>0</v>
      </c>
      <c r="G227" s="104">
        <v>0</v>
      </c>
      <c r="H227" s="104">
        <v>0</v>
      </c>
      <c r="I227" s="104">
        <v>0</v>
      </c>
      <c r="J227" s="104">
        <v>0</v>
      </c>
      <c r="K227" s="104">
        <v>0</v>
      </c>
      <c r="L227" s="104">
        <v>0</v>
      </c>
      <c r="M227" s="104">
        <v>0</v>
      </c>
    </row>
    <row r="228" spans="1:13" ht="12.75">
      <c r="A228" s="123">
        <v>312</v>
      </c>
      <c r="B228" s="96"/>
      <c r="C228" s="86" t="s">
        <v>24</v>
      </c>
      <c r="D228" s="106">
        <f>SUM(D229)</f>
        <v>2500</v>
      </c>
      <c r="E228" s="106">
        <f aca="true" t="shared" si="62" ref="E228:K228">SUM(E229)</f>
        <v>2500</v>
      </c>
      <c r="F228" s="106">
        <f t="shared" si="62"/>
        <v>0</v>
      </c>
      <c r="G228" s="106">
        <f t="shared" si="62"/>
        <v>0</v>
      </c>
      <c r="H228" s="106">
        <f t="shared" si="62"/>
        <v>0</v>
      </c>
      <c r="I228" s="106">
        <f t="shared" si="62"/>
        <v>0</v>
      </c>
      <c r="J228" s="106">
        <f t="shared" si="62"/>
        <v>0</v>
      </c>
      <c r="K228" s="106">
        <f t="shared" si="62"/>
        <v>0</v>
      </c>
      <c r="L228" s="106">
        <f>SUM(L229)</f>
        <v>0</v>
      </c>
      <c r="M228" s="106">
        <f>SUM(M229)</f>
        <v>0</v>
      </c>
    </row>
    <row r="229" spans="1:13" s="130" customFormat="1" ht="12.75">
      <c r="A229" s="127">
        <v>3121</v>
      </c>
      <c r="B229" s="133">
        <v>0</v>
      </c>
      <c r="C229" s="129" t="s">
        <v>24</v>
      </c>
      <c r="D229" s="104">
        <v>2500</v>
      </c>
      <c r="E229" s="104">
        <v>2500</v>
      </c>
      <c r="F229" s="104">
        <v>0</v>
      </c>
      <c r="G229" s="104">
        <v>0</v>
      </c>
      <c r="H229" s="104">
        <v>0</v>
      </c>
      <c r="I229" s="104">
        <v>0</v>
      </c>
      <c r="J229" s="104">
        <v>0</v>
      </c>
      <c r="K229" s="104">
        <v>0</v>
      </c>
      <c r="L229" s="104">
        <v>0</v>
      </c>
      <c r="M229" s="104">
        <v>0</v>
      </c>
    </row>
    <row r="230" spans="1:13" ht="12.75">
      <c r="A230" s="123">
        <v>313</v>
      </c>
      <c r="B230" s="96"/>
      <c r="C230" s="86" t="s">
        <v>25</v>
      </c>
      <c r="D230" s="106">
        <f>SUM(D231:D234)</f>
        <v>4700</v>
      </c>
      <c r="E230" s="106">
        <f aca="true" t="shared" si="63" ref="E230:K230">SUM(E231:E234)</f>
        <v>4700</v>
      </c>
      <c r="F230" s="106">
        <f t="shared" si="63"/>
        <v>0</v>
      </c>
      <c r="G230" s="106">
        <f t="shared" si="63"/>
        <v>0</v>
      </c>
      <c r="H230" s="106">
        <f t="shared" si="63"/>
        <v>0</v>
      </c>
      <c r="I230" s="106">
        <f t="shared" si="63"/>
        <v>0</v>
      </c>
      <c r="J230" s="106">
        <f t="shared" si="63"/>
        <v>0</v>
      </c>
      <c r="K230" s="106">
        <f t="shared" si="63"/>
        <v>0</v>
      </c>
      <c r="L230" s="106">
        <f>SUM(L231:L234)</f>
        <v>0</v>
      </c>
      <c r="M230" s="106">
        <f>SUM(M231:M234)</f>
        <v>0</v>
      </c>
    </row>
    <row r="231" spans="1:13" s="130" customFormat="1" ht="25.5">
      <c r="A231" s="127">
        <v>3132</v>
      </c>
      <c r="B231" s="133">
        <v>0</v>
      </c>
      <c r="C231" s="129" t="s">
        <v>79</v>
      </c>
      <c r="D231" s="104">
        <v>4200</v>
      </c>
      <c r="E231" s="104">
        <v>4200</v>
      </c>
      <c r="F231" s="104">
        <v>0</v>
      </c>
      <c r="G231" s="104">
        <v>0</v>
      </c>
      <c r="H231" s="104">
        <v>0</v>
      </c>
      <c r="I231" s="104">
        <v>0</v>
      </c>
      <c r="J231" s="104">
        <v>0</v>
      </c>
      <c r="K231" s="104">
        <v>0</v>
      </c>
      <c r="L231" s="104">
        <v>0</v>
      </c>
      <c r="M231" s="104">
        <v>0</v>
      </c>
    </row>
    <row r="232" spans="1:13" s="130" customFormat="1" ht="25.5">
      <c r="A232" s="127">
        <v>3132</v>
      </c>
      <c r="B232" s="133">
        <v>0</v>
      </c>
      <c r="C232" s="129" t="s">
        <v>79</v>
      </c>
      <c r="D232" s="104">
        <v>0</v>
      </c>
      <c r="E232" s="104">
        <v>0</v>
      </c>
      <c r="F232" s="104">
        <v>0</v>
      </c>
      <c r="G232" s="104">
        <v>0</v>
      </c>
      <c r="H232" s="104">
        <v>0</v>
      </c>
      <c r="I232" s="104">
        <v>0</v>
      </c>
      <c r="J232" s="104">
        <v>0</v>
      </c>
      <c r="K232" s="104">
        <v>0</v>
      </c>
      <c r="L232" s="104">
        <v>0</v>
      </c>
      <c r="M232" s="104">
        <v>0</v>
      </c>
    </row>
    <row r="233" spans="1:13" s="130" customFormat="1" ht="25.5">
      <c r="A233" s="127">
        <v>3133</v>
      </c>
      <c r="B233" s="133">
        <v>0</v>
      </c>
      <c r="C233" s="129" t="s">
        <v>80</v>
      </c>
      <c r="D233" s="104">
        <v>500</v>
      </c>
      <c r="E233" s="104">
        <v>500</v>
      </c>
      <c r="F233" s="104">
        <v>0</v>
      </c>
      <c r="G233" s="104">
        <v>0</v>
      </c>
      <c r="H233" s="104">
        <v>0</v>
      </c>
      <c r="I233" s="104">
        <v>0</v>
      </c>
      <c r="J233" s="104">
        <v>0</v>
      </c>
      <c r="K233" s="104">
        <v>0</v>
      </c>
      <c r="L233" s="104">
        <v>0</v>
      </c>
      <c r="M233" s="104">
        <v>0</v>
      </c>
    </row>
    <row r="234" spans="1:13" s="130" customFormat="1" ht="25.5">
      <c r="A234" s="127">
        <v>3133</v>
      </c>
      <c r="B234" s="133">
        <v>0</v>
      </c>
      <c r="C234" s="129" t="s">
        <v>80</v>
      </c>
      <c r="D234" s="104">
        <v>0</v>
      </c>
      <c r="E234" s="104">
        <v>0</v>
      </c>
      <c r="F234" s="104">
        <v>0</v>
      </c>
      <c r="G234" s="104">
        <v>0</v>
      </c>
      <c r="H234" s="104">
        <v>0</v>
      </c>
      <c r="I234" s="104">
        <v>0</v>
      </c>
      <c r="J234" s="104">
        <v>0</v>
      </c>
      <c r="K234" s="104">
        <v>0</v>
      </c>
      <c r="L234" s="104">
        <v>0</v>
      </c>
      <c r="M234" s="104">
        <v>0</v>
      </c>
    </row>
    <row r="235" spans="1:13" ht="12.75">
      <c r="A235" s="123">
        <v>32</v>
      </c>
      <c r="B235" s="96"/>
      <c r="C235" s="86" t="s">
        <v>26</v>
      </c>
      <c r="D235" s="106">
        <f>SUM(D236,D239,D243)</f>
        <v>4800</v>
      </c>
      <c r="E235" s="106">
        <f aca="true" t="shared" si="64" ref="E235:K235">SUM(E236,E239,E243)</f>
        <v>4800</v>
      </c>
      <c r="F235" s="106">
        <f t="shared" si="64"/>
        <v>0</v>
      </c>
      <c r="G235" s="106">
        <f t="shared" si="64"/>
        <v>0</v>
      </c>
      <c r="H235" s="106">
        <f t="shared" si="64"/>
        <v>0</v>
      </c>
      <c r="I235" s="106">
        <f t="shared" si="64"/>
        <v>0</v>
      </c>
      <c r="J235" s="106">
        <f t="shared" si="64"/>
        <v>0</v>
      </c>
      <c r="K235" s="106">
        <f t="shared" si="64"/>
        <v>0</v>
      </c>
      <c r="L235" s="106">
        <v>5800</v>
      </c>
      <c r="M235" s="106">
        <v>5800</v>
      </c>
    </row>
    <row r="236" spans="1:13" ht="12.75">
      <c r="A236" s="123">
        <v>321</v>
      </c>
      <c r="B236" s="96"/>
      <c r="C236" s="86" t="s">
        <v>27</v>
      </c>
      <c r="D236" s="106">
        <f>SUM(D237:D238)</f>
        <v>4350</v>
      </c>
      <c r="E236" s="106">
        <f aca="true" t="shared" si="65" ref="E236:K236">SUM(E237:E238)</f>
        <v>4350</v>
      </c>
      <c r="F236" s="106">
        <f t="shared" si="65"/>
        <v>0</v>
      </c>
      <c r="G236" s="106">
        <f t="shared" si="65"/>
        <v>0</v>
      </c>
      <c r="H236" s="106">
        <f t="shared" si="65"/>
        <v>0</v>
      </c>
      <c r="I236" s="106">
        <f t="shared" si="65"/>
        <v>0</v>
      </c>
      <c r="J236" s="106">
        <f t="shared" si="65"/>
        <v>0</v>
      </c>
      <c r="K236" s="106">
        <f t="shared" si="65"/>
        <v>0</v>
      </c>
      <c r="L236" s="106">
        <f>SUM(L237:L238)</f>
        <v>0</v>
      </c>
      <c r="M236" s="106">
        <f>SUM(M237:M238)</f>
        <v>0</v>
      </c>
    </row>
    <row r="237" spans="1:13" s="130" customFormat="1" ht="12.75">
      <c r="A237" s="127">
        <v>3211</v>
      </c>
      <c r="B237" s="133">
        <v>0</v>
      </c>
      <c r="C237" s="129" t="s">
        <v>48</v>
      </c>
      <c r="D237" s="104">
        <v>350</v>
      </c>
      <c r="E237" s="104">
        <v>350</v>
      </c>
      <c r="F237" s="104">
        <v>0</v>
      </c>
      <c r="G237" s="104">
        <v>0</v>
      </c>
      <c r="H237" s="104">
        <v>0</v>
      </c>
      <c r="I237" s="104">
        <v>0</v>
      </c>
      <c r="J237" s="104">
        <v>0</v>
      </c>
      <c r="K237" s="104">
        <v>0</v>
      </c>
      <c r="L237" s="104">
        <v>0</v>
      </c>
      <c r="M237" s="104">
        <v>0</v>
      </c>
    </row>
    <row r="238" spans="1:13" s="130" customFormat="1" ht="25.5">
      <c r="A238" s="127">
        <v>3212</v>
      </c>
      <c r="B238" s="133">
        <v>0</v>
      </c>
      <c r="C238" s="129" t="s">
        <v>75</v>
      </c>
      <c r="D238" s="104">
        <v>4000</v>
      </c>
      <c r="E238" s="104">
        <v>4000</v>
      </c>
      <c r="F238" s="104">
        <v>0</v>
      </c>
      <c r="G238" s="104">
        <v>0</v>
      </c>
      <c r="H238" s="104">
        <v>0</v>
      </c>
      <c r="I238" s="104">
        <v>0</v>
      </c>
      <c r="J238" s="104">
        <v>0</v>
      </c>
      <c r="K238" s="104">
        <v>0</v>
      </c>
      <c r="L238" s="104">
        <v>0</v>
      </c>
      <c r="M238" s="104">
        <v>0</v>
      </c>
    </row>
    <row r="239" spans="1:13" ht="12.75">
      <c r="A239" s="123">
        <v>323</v>
      </c>
      <c r="B239" s="96"/>
      <c r="C239" s="86" t="s">
        <v>29</v>
      </c>
      <c r="D239" s="106">
        <f>SUM(D240:D242)</f>
        <v>250</v>
      </c>
      <c r="E239" s="106">
        <f aca="true" t="shared" si="66" ref="E239:K239">SUM(E240:E242)</f>
        <v>250</v>
      </c>
      <c r="F239" s="106">
        <f t="shared" si="66"/>
        <v>0</v>
      </c>
      <c r="G239" s="106">
        <f t="shared" si="66"/>
        <v>0</v>
      </c>
      <c r="H239" s="106">
        <f t="shared" si="66"/>
        <v>0</v>
      </c>
      <c r="I239" s="106">
        <f t="shared" si="66"/>
        <v>0</v>
      </c>
      <c r="J239" s="106">
        <f t="shared" si="66"/>
        <v>0</v>
      </c>
      <c r="K239" s="106">
        <f t="shared" si="66"/>
        <v>0</v>
      </c>
      <c r="L239" s="106">
        <f>SUM(L240:L242)</f>
        <v>0</v>
      </c>
      <c r="M239" s="106">
        <f>SUM(M240:M242)</f>
        <v>0</v>
      </c>
    </row>
    <row r="240" spans="1:13" s="130" customFormat="1" ht="12.75">
      <c r="A240" s="127">
        <v>3236</v>
      </c>
      <c r="B240" s="133">
        <v>0</v>
      </c>
      <c r="C240" s="129" t="s">
        <v>60</v>
      </c>
      <c r="D240" s="104">
        <v>0</v>
      </c>
      <c r="E240" s="104">
        <v>0</v>
      </c>
      <c r="F240" s="104">
        <v>0</v>
      </c>
      <c r="G240" s="104">
        <v>0</v>
      </c>
      <c r="H240" s="104">
        <v>0</v>
      </c>
      <c r="I240" s="104">
        <v>0</v>
      </c>
      <c r="J240" s="104">
        <v>0</v>
      </c>
      <c r="K240" s="104">
        <v>0</v>
      </c>
      <c r="L240" s="104">
        <v>0</v>
      </c>
      <c r="M240" s="104">
        <v>0</v>
      </c>
    </row>
    <row r="241" spans="1:13" s="130" customFormat="1" ht="12.75">
      <c r="A241" s="127">
        <v>3237</v>
      </c>
      <c r="B241" s="133">
        <v>0</v>
      </c>
      <c r="C241" s="129" t="s">
        <v>47</v>
      </c>
      <c r="D241" s="104">
        <v>250</v>
      </c>
      <c r="E241" s="104">
        <v>250</v>
      </c>
      <c r="F241" s="104">
        <v>0</v>
      </c>
      <c r="G241" s="104">
        <v>0</v>
      </c>
      <c r="H241" s="104">
        <v>0</v>
      </c>
      <c r="I241" s="104">
        <v>0</v>
      </c>
      <c r="J241" s="104">
        <v>0</v>
      </c>
      <c r="K241" s="104">
        <v>0</v>
      </c>
      <c r="L241" s="104">
        <v>0</v>
      </c>
      <c r="M241" s="104">
        <v>0</v>
      </c>
    </row>
    <row r="242" spans="1:13" s="130" customFormat="1" ht="12.75">
      <c r="A242" s="127">
        <v>3239</v>
      </c>
      <c r="B242" s="133">
        <v>0</v>
      </c>
      <c r="C242" s="129" t="s">
        <v>62</v>
      </c>
      <c r="D242" s="104">
        <v>0</v>
      </c>
      <c r="E242" s="104">
        <v>0</v>
      </c>
      <c r="F242" s="104">
        <v>0</v>
      </c>
      <c r="G242" s="104">
        <v>0</v>
      </c>
      <c r="H242" s="104">
        <v>0</v>
      </c>
      <c r="I242" s="104">
        <v>0</v>
      </c>
      <c r="J242" s="104">
        <v>0</v>
      </c>
      <c r="K242" s="104">
        <v>0</v>
      </c>
      <c r="L242" s="104">
        <v>0</v>
      </c>
      <c r="M242" s="104">
        <v>0</v>
      </c>
    </row>
    <row r="243" spans="1:13" ht="25.5">
      <c r="A243" s="123">
        <v>329</v>
      </c>
      <c r="B243" s="96"/>
      <c r="C243" s="86" t="s">
        <v>30</v>
      </c>
      <c r="D243" s="106">
        <f>SUM(D244:D245)</f>
        <v>200</v>
      </c>
      <c r="E243" s="106">
        <f aca="true" t="shared" si="67" ref="E243:L243">SUM(E244:E245)</f>
        <v>200</v>
      </c>
      <c r="F243" s="106">
        <f t="shared" si="67"/>
        <v>0</v>
      </c>
      <c r="G243" s="106">
        <f t="shared" si="67"/>
        <v>0</v>
      </c>
      <c r="H243" s="106">
        <f t="shared" si="67"/>
        <v>0</v>
      </c>
      <c r="I243" s="106">
        <f t="shared" si="67"/>
        <v>0</v>
      </c>
      <c r="J243" s="106">
        <f t="shared" si="67"/>
        <v>0</v>
      </c>
      <c r="K243" s="106">
        <f t="shared" si="67"/>
        <v>0</v>
      </c>
      <c r="L243" s="106">
        <f t="shared" si="67"/>
        <v>0</v>
      </c>
      <c r="M243" s="106">
        <f>SUM(M244:M245)</f>
        <v>0</v>
      </c>
    </row>
    <row r="244" spans="1:13" s="130" customFormat="1" ht="12.75">
      <c r="A244" s="127">
        <v>3292</v>
      </c>
      <c r="B244" s="133">
        <v>0</v>
      </c>
      <c r="C244" s="129" t="s">
        <v>64</v>
      </c>
      <c r="D244" s="104">
        <v>0</v>
      </c>
      <c r="E244" s="104">
        <v>0</v>
      </c>
      <c r="F244" s="104">
        <v>0</v>
      </c>
      <c r="G244" s="104">
        <v>0</v>
      </c>
      <c r="H244" s="104">
        <v>0</v>
      </c>
      <c r="I244" s="104">
        <v>0</v>
      </c>
      <c r="J244" s="104">
        <v>0</v>
      </c>
      <c r="K244" s="104">
        <v>0</v>
      </c>
      <c r="L244" s="104">
        <v>0</v>
      </c>
      <c r="M244" s="104">
        <v>0</v>
      </c>
    </row>
    <row r="245" spans="1:13" s="130" customFormat="1" ht="12.75">
      <c r="A245" s="127">
        <v>3293</v>
      </c>
      <c r="B245" s="133">
        <v>0</v>
      </c>
      <c r="C245" s="129" t="s">
        <v>65</v>
      </c>
      <c r="D245" s="104">
        <v>200</v>
      </c>
      <c r="E245" s="104">
        <v>200</v>
      </c>
      <c r="F245" s="104">
        <v>0</v>
      </c>
      <c r="G245" s="104">
        <v>0</v>
      </c>
      <c r="H245" s="104">
        <v>0</v>
      </c>
      <c r="I245" s="104">
        <v>0</v>
      </c>
      <c r="J245" s="104">
        <v>0</v>
      </c>
      <c r="K245" s="104">
        <v>0</v>
      </c>
      <c r="L245" s="104">
        <v>0</v>
      </c>
      <c r="M245" s="104">
        <v>0</v>
      </c>
    </row>
    <row r="246" spans="1:13" ht="27.75" customHeight="1">
      <c r="A246" s="170"/>
      <c r="B246" s="171"/>
      <c r="C246" s="172" t="s">
        <v>145</v>
      </c>
      <c r="D246" s="174">
        <f>SUM(D247)</f>
        <v>38000</v>
      </c>
      <c r="E246" s="174">
        <f aca="true" t="shared" si="68" ref="E246:K249">SUM(E247)</f>
        <v>38000</v>
      </c>
      <c r="F246" s="174">
        <f t="shared" si="68"/>
        <v>0</v>
      </c>
      <c r="G246" s="174">
        <f t="shared" si="68"/>
        <v>0</v>
      </c>
      <c r="H246" s="174">
        <f t="shared" si="68"/>
        <v>0</v>
      </c>
      <c r="I246" s="174">
        <f t="shared" si="68"/>
        <v>0</v>
      </c>
      <c r="J246" s="174">
        <f t="shared" si="68"/>
        <v>0</v>
      </c>
      <c r="K246" s="174">
        <f t="shared" si="68"/>
        <v>0</v>
      </c>
      <c r="L246" s="174">
        <v>38000</v>
      </c>
      <c r="M246" s="174">
        <v>38000</v>
      </c>
    </row>
    <row r="247" spans="1:13" ht="12.75">
      <c r="A247" s="158">
        <v>3</v>
      </c>
      <c r="B247" s="159"/>
      <c r="C247" s="160" t="s">
        <v>45</v>
      </c>
      <c r="D247" s="161">
        <f>SUM(D248)</f>
        <v>38000</v>
      </c>
      <c r="E247" s="161">
        <f t="shared" si="68"/>
        <v>38000</v>
      </c>
      <c r="F247" s="161">
        <f t="shared" si="68"/>
        <v>0</v>
      </c>
      <c r="G247" s="161">
        <f t="shared" si="68"/>
        <v>0</v>
      </c>
      <c r="H247" s="161">
        <f t="shared" si="68"/>
        <v>0</v>
      </c>
      <c r="I247" s="161">
        <f t="shared" si="68"/>
        <v>0</v>
      </c>
      <c r="J247" s="161">
        <f t="shared" si="68"/>
        <v>0</v>
      </c>
      <c r="K247" s="161">
        <f t="shared" si="68"/>
        <v>0</v>
      </c>
      <c r="L247" s="161">
        <v>38000</v>
      </c>
      <c r="M247" s="161">
        <v>38000</v>
      </c>
    </row>
    <row r="248" spans="1:13" ht="12.75">
      <c r="A248" s="158">
        <v>32</v>
      </c>
      <c r="B248" s="159"/>
      <c r="C248" s="160" t="s">
        <v>26</v>
      </c>
      <c r="D248" s="161">
        <f>SUM(D249)</f>
        <v>38000</v>
      </c>
      <c r="E248" s="161">
        <f t="shared" si="68"/>
        <v>38000</v>
      </c>
      <c r="F248" s="161">
        <f t="shared" si="68"/>
        <v>0</v>
      </c>
      <c r="G248" s="161">
        <f t="shared" si="68"/>
        <v>0</v>
      </c>
      <c r="H248" s="161">
        <f t="shared" si="68"/>
        <v>0</v>
      </c>
      <c r="I248" s="161">
        <f t="shared" si="68"/>
        <v>0</v>
      </c>
      <c r="J248" s="161">
        <f t="shared" si="68"/>
        <v>0</v>
      </c>
      <c r="K248" s="161">
        <f t="shared" si="68"/>
        <v>0</v>
      </c>
      <c r="L248" s="161">
        <v>38000</v>
      </c>
      <c r="M248" s="161">
        <v>38000</v>
      </c>
    </row>
    <row r="249" spans="1:13" ht="12.75">
      <c r="A249" s="158">
        <v>322</v>
      </c>
      <c r="B249" s="159"/>
      <c r="C249" s="160" t="s">
        <v>28</v>
      </c>
      <c r="D249" s="161">
        <f>SUM(D250)</f>
        <v>38000</v>
      </c>
      <c r="E249" s="161">
        <f t="shared" si="68"/>
        <v>38000</v>
      </c>
      <c r="F249" s="161">
        <f t="shared" si="68"/>
        <v>0</v>
      </c>
      <c r="G249" s="161">
        <f t="shared" si="68"/>
        <v>0</v>
      </c>
      <c r="H249" s="161">
        <f t="shared" si="68"/>
        <v>0</v>
      </c>
      <c r="I249" s="161">
        <f t="shared" si="68"/>
        <v>0</v>
      </c>
      <c r="J249" s="161">
        <f t="shared" si="68"/>
        <v>0</v>
      </c>
      <c r="K249" s="161">
        <f t="shared" si="68"/>
        <v>0</v>
      </c>
      <c r="L249" s="161">
        <f>SUM(L250)</f>
        <v>0</v>
      </c>
      <c r="M249" s="161">
        <f>SUM(M250)</f>
        <v>0</v>
      </c>
    </row>
    <row r="250" spans="1:13" s="130" customFormat="1" ht="12.75">
      <c r="A250" s="162">
        <v>3222</v>
      </c>
      <c r="B250" s="163">
        <v>0</v>
      </c>
      <c r="C250" s="164" t="s">
        <v>72</v>
      </c>
      <c r="D250" s="165">
        <v>38000</v>
      </c>
      <c r="E250" s="165">
        <v>38000</v>
      </c>
      <c r="F250" s="165">
        <v>0</v>
      </c>
      <c r="G250" s="165">
        <v>0</v>
      </c>
      <c r="H250" s="165">
        <v>0</v>
      </c>
      <c r="I250" s="165">
        <v>0</v>
      </c>
      <c r="J250" s="165">
        <v>0</v>
      </c>
      <c r="K250" s="165">
        <v>0</v>
      </c>
      <c r="L250" s="165">
        <v>0</v>
      </c>
      <c r="M250" s="165">
        <v>0</v>
      </c>
    </row>
    <row r="251" spans="1:13" ht="25.5">
      <c r="A251" s="170"/>
      <c r="B251" s="171"/>
      <c r="C251" s="172" t="s">
        <v>152</v>
      </c>
      <c r="D251" s="173">
        <v>39264</v>
      </c>
      <c r="E251" s="173"/>
      <c r="F251" s="173">
        <f>SUM(F252)</f>
        <v>39264</v>
      </c>
      <c r="G251" s="173">
        <f>SUM(G252)</f>
        <v>0</v>
      </c>
      <c r="H251" s="173">
        <f>SUM(H252)</f>
        <v>0</v>
      </c>
      <c r="I251" s="173">
        <v>0</v>
      </c>
      <c r="J251" s="173">
        <f>SUM(J252)</f>
        <v>0</v>
      </c>
      <c r="K251" s="173">
        <v>0</v>
      </c>
      <c r="L251" s="173">
        <v>39264</v>
      </c>
      <c r="M251" s="173">
        <v>39264</v>
      </c>
    </row>
    <row r="252" spans="1:13" ht="12.75">
      <c r="A252" s="123">
        <v>3</v>
      </c>
      <c r="B252" s="96"/>
      <c r="C252" s="86" t="s">
        <v>45</v>
      </c>
      <c r="D252" s="106">
        <v>39264</v>
      </c>
      <c r="E252" s="106"/>
      <c r="F252" s="106">
        <v>39264</v>
      </c>
      <c r="G252" s="106">
        <v>0</v>
      </c>
      <c r="H252" s="106">
        <v>0</v>
      </c>
      <c r="I252" s="106">
        <v>0</v>
      </c>
      <c r="J252" s="106">
        <v>0</v>
      </c>
      <c r="K252" s="106">
        <v>0</v>
      </c>
      <c r="L252" s="106">
        <v>39264</v>
      </c>
      <c r="M252" s="106">
        <v>39264</v>
      </c>
    </row>
    <row r="253" spans="1:13" ht="12.75">
      <c r="A253" s="123">
        <v>32</v>
      </c>
      <c r="B253" s="96"/>
      <c r="C253" s="86" t="s">
        <v>26</v>
      </c>
      <c r="D253" s="106">
        <v>39264</v>
      </c>
      <c r="E253" s="106"/>
      <c r="F253" s="106">
        <v>39264</v>
      </c>
      <c r="G253" s="106">
        <v>0</v>
      </c>
      <c r="H253" s="106">
        <v>0</v>
      </c>
      <c r="I253" s="106">
        <v>0</v>
      </c>
      <c r="J253" s="106">
        <v>0</v>
      </c>
      <c r="K253" s="106">
        <v>0</v>
      </c>
      <c r="L253" s="106">
        <v>39264</v>
      </c>
      <c r="M253" s="106">
        <v>39264</v>
      </c>
    </row>
    <row r="254" spans="1:13" ht="12.75">
      <c r="A254" s="123">
        <v>321</v>
      </c>
      <c r="B254" s="96"/>
      <c r="C254" s="86" t="s">
        <v>27</v>
      </c>
      <c r="D254" s="106">
        <f>SUM(D255:D255)</f>
        <v>0</v>
      </c>
      <c r="E254" s="106">
        <f aca="true" t="shared" si="69" ref="E254:K254">SUM(E255:E255)</f>
        <v>0</v>
      </c>
      <c r="F254" s="106">
        <f t="shared" si="69"/>
        <v>0</v>
      </c>
      <c r="G254" s="106">
        <f t="shared" si="69"/>
        <v>0</v>
      </c>
      <c r="H254" s="106">
        <f t="shared" si="69"/>
        <v>0</v>
      </c>
      <c r="I254" s="106">
        <f t="shared" si="69"/>
        <v>0</v>
      </c>
      <c r="J254" s="106">
        <f t="shared" si="69"/>
        <v>0</v>
      </c>
      <c r="K254" s="106">
        <f t="shared" si="69"/>
        <v>0</v>
      </c>
      <c r="L254" s="106">
        <f>SUM(L255:L255)</f>
        <v>0</v>
      </c>
      <c r="M254" s="106">
        <f>SUM(M255:M255)</f>
        <v>0</v>
      </c>
    </row>
    <row r="255" spans="1:13" s="130" customFormat="1" ht="25.5">
      <c r="A255" s="127">
        <v>3212</v>
      </c>
      <c r="B255" s="133">
        <v>0</v>
      </c>
      <c r="C255" s="129" t="s">
        <v>75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23">
        <v>322</v>
      </c>
      <c r="B256" s="96"/>
      <c r="C256" s="86" t="s">
        <v>28</v>
      </c>
      <c r="D256" s="103">
        <v>39263.66</v>
      </c>
      <c r="E256" s="103">
        <f aca="true" t="shared" si="70" ref="E256:K256">SUM(E257)</f>
        <v>0</v>
      </c>
      <c r="F256" s="103">
        <f t="shared" si="70"/>
        <v>0</v>
      </c>
      <c r="G256" s="103">
        <f t="shared" si="70"/>
        <v>0</v>
      </c>
      <c r="H256" s="103">
        <f t="shared" si="70"/>
        <v>0</v>
      </c>
      <c r="I256" s="103">
        <f t="shared" si="70"/>
        <v>0</v>
      </c>
      <c r="J256" s="103">
        <f t="shared" si="70"/>
        <v>0</v>
      </c>
      <c r="K256" s="103">
        <f t="shared" si="70"/>
        <v>0</v>
      </c>
      <c r="L256" s="103">
        <f>SUM(L257)</f>
        <v>0</v>
      </c>
      <c r="M256" s="103">
        <f>SUM(M257)</f>
        <v>0</v>
      </c>
    </row>
    <row r="257" spans="1:13" s="130" customFormat="1" ht="25.5">
      <c r="A257" s="127">
        <v>3221</v>
      </c>
      <c r="B257" s="133">
        <v>0</v>
      </c>
      <c r="C257" s="129" t="s">
        <v>51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s="130" customFormat="1" ht="12.75">
      <c r="A258" s="127">
        <v>3222</v>
      </c>
      <c r="B258" s="133"/>
      <c r="C258" s="129" t="s">
        <v>72</v>
      </c>
      <c r="D258" s="110">
        <v>39263.66</v>
      </c>
      <c r="E258" s="110"/>
      <c r="F258" s="110"/>
      <c r="G258" s="110"/>
      <c r="H258" s="110"/>
      <c r="I258" s="110"/>
      <c r="J258" s="110"/>
      <c r="K258" s="110"/>
      <c r="L258" s="110"/>
      <c r="M258" s="110"/>
    </row>
    <row r="259" spans="1:13" s="130" customFormat="1" ht="12.75">
      <c r="A259" s="127">
        <v>3239</v>
      </c>
      <c r="B259" s="133">
        <v>0</v>
      </c>
      <c r="C259" s="129" t="s">
        <v>62</v>
      </c>
      <c r="D259" s="104">
        <v>0</v>
      </c>
      <c r="E259" s="104">
        <v>0</v>
      </c>
      <c r="F259" s="104">
        <v>0</v>
      </c>
      <c r="G259" s="104">
        <v>0</v>
      </c>
      <c r="H259" s="104">
        <v>0</v>
      </c>
      <c r="I259" s="104">
        <v>0</v>
      </c>
      <c r="J259" s="104">
        <v>0</v>
      </c>
      <c r="K259" s="104">
        <v>0</v>
      </c>
      <c r="L259" s="104">
        <v>0</v>
      </c>
      <c r="M259" s="104">
        <v>0</v>
      </c>
    </row>
    <row r="260" spans="1:13" ht="12.75">
      <c r="A260" s="166" t="s">
        <v>138</v>
      </c>
      <c r="B260" s="167"/>
      <c r="C260" s="168" t="s">
        <v>153</v>
      </c>
      <c r="D260" s="169">
        <f>SUM(D261)</f>
        <v>32000</v>
      </c>
      <c r="E260" s="169">
        <f aca="true" t="shared" si="71" ref="E260:K263">SUM(E261)</f>
        <v>0</v>
      </c>
      <c r="F260" s="169">
        <f t="shared" si="71"/>
        <v>0</v>
      </c>
      <c r="G260" s="169">
        <f t="shared" si="71"/>
        <v>0</v>
      </c>
      <c r="H260" s="169">
        <f t="shared" si="71"/>
        <v>32000</v>
      </c>
      <c r="I260" s="169">
        <f t="shared" si="71"/>
        <v>0</v>
      </c>
      <c r="J260" s="169">
        <f t="shared" si="71"/>
        <v>0</v>
      </c>
      <c r="K260" s="169">
        <f t="shared" si="71"/>
        <v>0</v>
      </c>
      <c r="L260" s="169">
        <f aca="true" t="shared" si="72" ref="L260:M263">SUM(L261)</f>
        <v>41192</v>
      </c>
      <c r="M260" s="169">
        <f t="shared" si="72"/>
        <v>52000</v>
      </c>
    </row>
    <row r="261" spans="1:13" ht="12.75">
      <c r="A261" s="123">
        <v>3</v>
      </c>
      <c r="B261" s="96"/>
      <c r="C261" s="86" t="s">
        <v>45</v>
      </c>
      <c r="D261" s="103">
        <f>SUM(D262)</f>
        <v>32000</v>
      </c>
      <c r="E261" s="103">
        <f t="shared" si="71"/>
        <v>0</v>
      </c>
      <c r="F261" s="103">
        <f t="shared" si="71"/>
        <v>0</v>
      </c>
      <c r="G261" s="103">
        <f t="shared" si="71"/>
        <v>0</v>
      </c>
      <c r="H261" s="103">
        <f t="shared" si="71"/>
        <v>32000</v>
      </c>
      <c r="I261" s="103">
        <f t="shared" si="71"/>
        <v>0</v>
      </c>
      <c r="J261" s="103">
        <f t="shared" si="71"/>
        <v>0</v>
      </c>
      <c r="K261" s="103">
        <f t="shared" si="71"/>
        <v>0</v>
      </c>
      <c r="L261" s="103">
        <f t="shared" si="72"/>
        <v>41192</v>
      </c>
      <c r="M261" s="103">
        <v>52000</v>
      </c>
    </row>
    <row r="262" spans="1:13" ht="12.75">
      <c r="A262" s="123">
        <v>32</v>
      </c>
      <c r="B262" s="96"/>
      <c r="C262" s="86" t="s">
        <v>26</v>
      </c>
      <c r="D262" s="103">
        <f>SUM(D263)</f>
        <v>32000</v>
      </c>
      <c r="E262" s="103">
        <f t="shared" si="71"/>
        <v>0</v>
      </c>
      <c r="F262" s="103">
        <f t="shared" si="71"/>
        <v>0</v>
      </c>
      <c r="G262" s="103">
        <f t="shared" si="71"/>
        <v>0</v>
      </c>
      <c r="H262" s="103">
        <f t="shared" si="71"/>
        <v>32000</v>
      </c>
      <c r="I262" s="103">
        <f t="shared" si="71"/>
        <v>0</v>
      </c>
      <c r="J262" s="103">
        <f t="shared" si="71"/>
        <v>0</v>
      </c>
      <c r="K262" s="103">
        <f t="shared" si="71"/>
        <v>0</v>
      </c>
      <c r="L262" s="103">
        <v>41192</v>
      </c>
      <c r="M262" s="103">
        <v>52000</v>
      </c>
    </row>
    <row r="263" spans="1:13" ht="25.5">
      <c r="A263" s="123">
        <v>324</v>
      </c>
      <c r="B263" s="96"/>
      <c r="C263" s="86" t="s">
        <v>63</v>
      </c>
      <c r="D263" s="103">
        <v>32000</v>
      </c>
      <c r="E263" s="103">
        <f t="shared" si="71"/>
        <v>0</v>
      </c>
      <c r="F263" s="103">
        <f t="shared" si="71"/>
        <v>0</v>
      </c>
      <c r="G263" s="103">
        <f t="shared" si="71"/>
        <v>0</v>
      </c>
      <c r="H263" s="103">
        <f t="shared" si="71"/>
        <v>32000</v>
      </c>
      <c r="I263" s="103">
        <f t="shared" si="71"/>
        <v>0</v>
      </c>
      <c r="J263" s="103">
        <f t="shared" si="71"/>
        <v>0</v>
      </c>
      <c r="K263" s="103">
        <f t="shared" si="71"/>
        <v>0</v>
      </c>
      <c r="L263" s="103">
        <f t="shared" si="72"/>
        <v>0</v>
      </c>
      <c r="M263" s="103">
        <f t="shared" si="72"/>
        <v>0</v>
      </c>
    </row>
    <row r="264" spans="1:13" s="130" customFormat="1" ht="25.5">
      <c r="A264" s="127">
        <v>3241</v>
      </c>
      <c r="B264" s="133"/>
      <c r="C264" s="129" t="s">
        <v>63</v>
      </c>
      <c r="D264" s="104">
        <v>32000</v>
      </c>
      <c r="E264" s="104">
        <v>0</v>
      </c>
      <c r="F264" s="104">
        <v>0</v>
      </c>
      <c r="G264" s="104">
        <v>0</v>
      </c>
      <c r="H264" s="104">
        <v>32000</v>
      </c>
      <c r="I264" s="104">
        <v>0</v>
      </c>
      <c r="J264" s="104">
        <v>0</v>
      </c>
      <c r="K264" s="104">
        <v>0</v>
      </c>
      <c r="L264" s="104">
        <v>0</v>
      </c>
      <c r="M264" s="104">
        <v>0</v>
      </c>
    </row>
    <row r="265" spans="1:13" ht="12.75">
      <c r="A265" s="166" t="s">
        <v>139</v>
      </c>
      <c r="B265" s="167"/>
      <c r="C265" s="168" t="s">
        <v>154</v>
      </c>
      <c r="D265" s="169">
        <v>4000</v>
      </c>
      <c r="E265" s="169">
        <v>0</v>
      </c>
      <c r="F265" s="169">
        <v>0</v>
      </c>
      <c r="G265" s="169">
        <v>4000</v>
      </c>
      <c r="H265" s="169">
        <v>0</v>
      </c>
      <c r="I265" s="169">
        <v>0</v>
      </c>
      <c r="J265" s="169">
        <v>0</v>
      </c>
      <c r="K265" s="169">
        <v>0</v>
      </c>
      <c r="L265" s="169">
        <v>5000</v>
      </c>
      <c r="M265" s="169">
        <v>6000</v>
      </c>
    </row>
    <row r="266" spans="1:13" ht="12.75">
      <c r="A266" s="127">
        <v>3</v>
      </c>
      <c r="B266" s="133"/>
      <c r="C266" s="129" t="s">
        <v>45</v>
      </c>
      <c r="D266" s="104"/>
      <c r="E266" s="104">
        <v>0</v>
      </c>
      <c r="F266" s="104">
        <v>0</v>
      </c>
      <c r="G266" s="104">
        <v>0</v>
      </c>
      <c r="H266" s="104">
        <v>0</v>
      </c>
      <c r="I266" s="104">
        <v>0</v>
      </c>
      <c r="J266" s="104">
        <v>0</v>
      </c>
      <c r="K266" s="104">
        <v>0</v>
      </c>
      <c r="L266" s="104">
        <v>5000</v>
      </c>
      <c r="M266" s="104">
        <v>6000</v>
      </c>
    </row>
    <row r="267" spans="1:13" ht="12.75">
      <c r="A267" s="123">
        <v>32</v>
      </c>
      <c r="B267" s="96"/>
      <c r="C267" s="86" t="s">
        <v>26</v>
      </c>
      <c r="D267" s="103"/>
      <c r="E267" s="103">
        <f aca="true" t="shared" si="73" ref="E267:J268">SUM(E268)</f>
        <v>0</v>
      </c>
      <c r="F267" s="103"/>
      <c r="G267" s="103">
        <f t="shared" si="73"/>
        <v>1000</v>
      </c>
      <c r="H267" s="103">
        <f t="shared" si="73"/>
        <v>0</v>
      </c>
      <c r="I267" s="103">
        <f t="shared" si="73"/>
        <v>0</v>
      </c>
      <c r="J267" s="103">
        <f t="shared" si="73"/>
        <v>0</v>
      </c>
      <c r="K267" s="103">
        <v>1000</v>
      </c>
      <c r="L267" s="103">
        <f>SUM(L268)</f>
        <v>0</v>
      </c>
      <c r="M267" s="103">
        <f>SUM(M268)</f>
        <v>0</v>
      </c>
    </row>
    <row r="268" spans="1:13" s="130" customFormat="1" ht="12.75">
      <c r="A268" s="123">
        <v>321</v>
      </c>
      <c r="B268" s="96"/>
      <c r="C268" s="86" t="s">
        <v>27</v>
      </c>
      <c r="D268" s="103">
        <v>1000</v>
      </c>
      <c r="E268" s="103">
        <f t="shared" si="73"/>
        <v>0</v>
      </c>
      <c r="F268" s="103"/>
      <c r="G268" s="103">
        <v>1000</v>
      </c>
      <c r="H268" s="103">
        <f t="shared" si="73"/>
        <v>0</v>
      </c>
      <c r="I268" s="103">
        <f t="shared" si="73"/>
        <v>0</v>
      </c>
      <c r="J268" s="103">
        <f t="shared" si="73"/>
        <v>0</v>
      </c>
      <c r="K268" s="103">
        <v>1000</v>
      </c>
      <c r="L268" s="103">
        <f>SUM(L269)</f>
        <v>0</v>
      </c>
      <c r="M268" s="103">
        <f>SUM(M269)</f>
        <v>0</v>
      </c>
    </row>
    <row r="269" spans="1:13" s="130" customFormat="1" ht="12.75">
      <c r="A269" s="127">
        <v>3211</v>
      </c>
      <c r="B269" s="133"/>
      <c r="C269" s="129" t="s">
        <v>48</v>
      </c>
      <c r="D269" s="104">
        <v>1000</v>
      </c>
      <c r="E269" s="104">
        <v>0</v>
      </c>
      <c r="F269" s="104"/>
      <c r="G269" s="104">
        <v>1000</v>
      </c>
      <c r="H269" s="104">
        <v>0</v>
      </c>
      <c r="I269" s="104">
        <v>0</v>
      </c>
      <c r="J269" s="104">
        <v>0</v>
      </c>
      <c r="K269" s="104">
        <v>0</v>
      </c>
      <c r="L269" s="104">
        <v>0</v>
      </c>
      <c r="M269" s="104">
        <v>0</v>
      </c>
    </row>
    <row r="270" spans="1:13" ht="12.75">
      <c r="A270" s="127">
        <v>322</v>
      </c>
      <c r="B270" s="133"/>
      <c r="C270" s="129" t="s">
        <v>28</v>
      </c>
      <c r="D270" s="104">
        <v>3000</v>
      </c>
      <c r="E270" s="104"/>
      <c r="F270" s="104"/>
      <c r="G270" s="104">
        <v>3000</v>
      </c>
      <c r="H270" s="104">
        <v>0</v>
      </c>
      <c r="I270" s="104">
        <v>0</v>
      </c>
      <c r="J270" s="104">
        <v>0</v>
      </c>
      <c r="K270" s="104"/>
      <c r="L270" s="104">
        <v>0</v>
      </c>
      <c r="M270" s="104">
        <v>0</v>
      </c>
    </row>
    <row r="271" spans="1:13" s="130" customFormat="1" ht="25.5">
      <c r="A271" s="127">
        <v>3221</v>
      </c>
      <c r="B271" s="133"/>
      <c r="C271" s="129" t="s">
        <v>51</v>
      </c>
      <c r="D271" s="104">
        <v>2200</v>
      </c>
      <c r="E271" s="104"/>
      <c r="F271" s="104"/>
      <c r="G271" s="104">
        <v>2200</v>
      </c>
      <c r="H271" s="104">
        <v>0</v>
      </c>
      <c r="I271" s="104">
        <v>0</v>
      </c>
      <c r="J271" s="104">
        <v>0</v>
      </c>
      <c r="K271" s="104">
        <v>0</v>
      </c>
      <c r="L271" s="104">
        <v>0</v>
      </c>
      <c r="M271" s="104">
        <v>0</v>
      </c>
    </row>
    <row r="272" spans="1:13" s="130" customFormat="1" ht="25.5">
      <c r="A272" s="127">
        <v>3224</v>
      </c>
      <c r="B272" s="133"/>
      <c r="C272" s="129" t="s">
        <v>53</v>
      </c>
      <c r="D272" s="104">
        <v>800</v>
      </c>
      <c r="E272" s="104"/>
      <c r="F272" s="104"/>
      <c r="G272" s="104">
        <v>800</v>
      </c>
      <c r="H272" s="104">
        <v>0</v>
      </c>
      <c r="I272" s="104">
        <v>0</v>
      </c>
      <c r="J272" s="104">
        <v>0</v>
      </c>
      <c r="K272" s="104">
        <v>0</v>
      </c>
      <c r="L272" s="104">
        <v>0</v>
      </c>
      <c r="M272" s="104">
        <v>0</v>
      </c>
    </row>
    <row r="273" spans="1:13" ht="15.75" thickBot="1">
      <c r="A273" s="125"/>
      <c r="B273" s="126"/>
      <c r="C273" s="176" t="s">
        <v>156</v>
      </c>
      <c r="D273" s="202" t="s">
        <v>168</v>
      </c>
      <c r="E273" s="178">
        <v>11789408</v>
      </c>
      <c r="F273" s="177">
        <v>395664</v>
      </c>
      <c r="G273" s="177">
        <v>61000</v>
      </c>
      <c r="H273" s="178">
        <v>104500</v>
      </c>
      <c r="I273" s="177">
        <v>0</v>
      </c>
      <c r="J273" s="177">
        <v>0</v>
      </c>
      <c r="K273" s="177">
        <v>15000</v>
      </c>
      <c r="L273" s="204">
        <v>12621334</v>
      </c>
      <c r="M273" s="204">
        <v>12876297</v>
      </c>
    </row>
    <row r="274" ht="12"/>
    <row r="275" ht="12">
      <c r="A275" s="76" t="s">
        <v>159</v>
      </c>
    </row>
    <row r="276" ht="12">
      <c r="I276" s="78" t="s">
        <v>160</v>
      </c>
    </row>
    <row r="277" spans="1:9" ht="12">
      <c r="A277" s="76" t="s">
        <v>162</v>
      </c>
      <c r="B277" s="76" t="s">
        <v>163</v>
      </c>
      <c r="I277" s="78" t="s">
        <v>161</v>
      </c>
    </row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</sheetData>
  <sheetProtection/>
  <mergeCells count="1">
    <mergeCell ref="A1:M1"/>
  </mergeCells>
  <conditionalFormatting sqref="A3:B265">
    <cfRule type="cellIs" priority="6" dxfId="4" operator="equal" stopIfTrue="1">
      <formula>4126</formula>
    </cfRule>
  </conditionalFormatting>
  <conditionalFormatting sqref="A246:B250">
    <cfRule type="cellIs" priority="4" dxfId="4" operator="equal" stopIfTrue="1">
      <formula>4126</formula>
    </cfRule>
  </conditionalFormatting>
  <conditionalFormatting sqref="A247:A250">
    <cfRule type="cellIs" priority="3" dxfId="4" operator="equal" stopIfTrue="1">
      <formula>4126</formula>
    </cfRule>
  </conditionalFormatting>
  <conditionalFormatting sqref="A266:B272">
    <cfRule type="cellIs" priority="1" dxfId="4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77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Vlatka</cp:lastModifiedBy>
  <cp:lastPrinted>2018-10-05T08:40:20Z</cp:lastPrinted>
  <dcterms:created xsi:type="dcterms:W3CDTF">2013-09-11T11:00:21Z</dcterms:created>
  <dcterms:modified xsi:type="dcterms:W3CDTF">2018-12-03T09:59:33Z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